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55" documentId="13_ncr:1_{F6CB121F-512D-4AA6-A0C1-0FB36C537598}" xr6:coauthVersionLast="47" xr6:coauthVersionMax="47" xr10:uidLastSave="{A5E8D485-CC8A-4CCD-B337-C2586DC98A35}"/>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B7" i="2"/>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<sst xmlns="http://schemas.openxmlformats.org/spreadsheetml/2006/main" count="178595" uniqueCount="39079">
  <si>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</si>
  <si>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</si>
  <si>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</si>
  <si>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</si>
  <si>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</si>
  <si>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</si>
  <si>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</si>
  <si>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</si>
  <si>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</si>
  <si>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</si>
  <si>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</si>
  <si>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</si>
  <si>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</si>
  <si>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</si>
  <si>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</si>
  <si>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</si>
  <si>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</si>
  <si>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</si>
  <si>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</si>
  <si>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</si>
  <si>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</si>
  <si>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</si>
  <si>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</si>
  <si>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</si>
  <si>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</si>
  <si>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</si>
  <si>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</si>
  <si>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</si>
  <si>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</si>
  <si>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</si>
  <si>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</si>
  <si>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</si>
  <si>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</si>
  <si>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</si>
  <si>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</si>
  <si>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</si>
  <si>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</si>
  <si>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</si>
  <si>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</si>
  <si>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</si>
  <si>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</si>
  <si>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</si>
  <si>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</si>
  <si>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</si>
  <si>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</si>
  <si>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</si>
  <si>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</si>
  <si>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</si>
  <si>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</si>
  <si>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</si>
  <si>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</si>
  <si>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</si>
  <si>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</si>
  <si>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</si>
  <si>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</si>
  <si>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</si>
  <si>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</si>
  <si>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</si>
  <si>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</si>
  <si>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</si>
  <si>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</si>
  <si>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</si>
  <si>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</si>
  <si>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</si>
  <si>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</si>
  <si>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</si>
  <si>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</si>
  <si>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</si>
  <si>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</si>
  <si>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</si>
  <si>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</si>
  <si>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</si>
  <si>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</si>
  <si>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</si>
  <si>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</si>
  <si>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</si>
  <si>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</si>
  <si>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</si>
  <si>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</si>
  <si>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</si>
  <si>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</si>
  <si>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</si>
  <si>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</si>
  <si>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</si>
  <si>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</si>
  <si>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</si>
  <si>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</si>
  <si>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</si>
  <si>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</si>
  <si>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</si>
  <si>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</si>
  <si>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</si>
  <si>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</si>
  <si>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</si>
  <si>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</si>
  <si>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</si>
  <si>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</si>
  <si>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</si>
  <si>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</si>
  <si>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</si>
  <si>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</si>
  <si>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</si>
  <si>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</si>
  <si>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</si>
  <si>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</si>
  <si>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</si>
  <si>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</si>
  <si>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</si>
  <si>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</si>
  <si>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</si>
  <si>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</si>
  <si>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</si>
  <si>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</si>
  <si>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</si>
  <si>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</si>
  <si>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</si>
  <si>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</si>
  <si>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</si>
  <si>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</si>
  <si>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</si>
  <si>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</si>
  <si>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</si>
  <si>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</si>
  <si>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</si>
  <si>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</si>
  <si>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</si>
  <si>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</si>
  <si>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</si>
  <si>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</si>
  <si>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</si>
  <si>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</si>
  <si>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</si>
  <si>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</si>
  <si>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</si>
  <si>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</si>
  <si>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</si>
  <si>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</si>
  <si>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</si>
  <si>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</si>
  <si>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</si>
  <si>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</si>
  <si>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</si>
  <si>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</si>
  <si>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</si>
  <si>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</si>
  <si>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</si>
  <si>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</si>
  <si>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</si>
  <si>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</si>
  <si>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</si>
  <si>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</si>
  <si>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</si>
  <si>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</si>
  <si>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</si>
  <si>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</si>
  <si>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</si>
  <si>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</si>
  <si>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</si>
  <si>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</si>
  <si>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</si>
  <si>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</si>
  <si>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</si>
  <si>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</si>
  <si>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</si>
  <si>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</si>
  <si>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</si>
  <si>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</si>
  <si>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</si>
  <si>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</si>
  <si>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</si>
  <si>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</si>
  <si>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</si>
  <si>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</si>
  <si>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</si>
  <si>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</si>
  <si>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</si>
  <si>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</si>
  <si>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</si>
  <si>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</si>
  <si>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</si>
  <si>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</si>
  <si>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</si>
  <si>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</si>
  <si>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</si>
  <si>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</si>
  <si>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</si>
  <si>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</si>
  <si>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</si>
  <si>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</si>
  <si>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</si>
  <si>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</si>
  <si>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</si>
  <si>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</si>
  <si>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</si>
  <si>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</si>
  <si>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</si>
  <si>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</si>
  <si>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</si>
  <si>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</si>
  <si>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</si>
  <si>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</si>
  <si>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</si>
  <si>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</si>
  <si>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</si>
  <si>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</si>
  <si>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</si>
  <si>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</si>
  <si>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</si>
  <si>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</si>
  <si>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</si>
  <si>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</si>
  <si>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</si>
  <si>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</si>
  <si>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</si>
  <si>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</si>
  <si>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</si>
  <si>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</si>
  <si>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</si>
  <si>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</si>
  <si>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</si>
  <si>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</si>
  <si>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</si>
  <si>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</si>
  <si>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</si>
  <si>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</si>
  <si>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</si>
  <si>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</si>
  <si>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</si>
  <si>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</si>
  <si>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</si>
  <si>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</si>
  <si>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</si>
  <si>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</si>
  <si>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</si>
  <si>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</si>
  <si>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</si>
  <si>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</si>
  <si>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</si>
  <si>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</si>
  <si>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</si>
  <si>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</si>
  <si>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</si>
  <si>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</si>
  <si>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</si>
  <si>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</si>
  <si>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</si>
  <si>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</si>
  <si>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</si>
  <si>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</si>
  <si>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</si>
  <si>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</si>
  <si>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</si>
  <si>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</si>
  <si>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</si>
  <si>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</si>
  <si>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</si>
  <si>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</si>
  <si>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</si>
  <si>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</si>
  <si>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</si>
  <si>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</si>
  <si>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</si>
  <si>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</si>
  <si>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</si>
  <si>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</si>
  <si>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</si>
  <si>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</si>
  <si>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</si>
  <si>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</si>
  <si>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</si>
  <si>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</si>
  <si>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</si>
  <si>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</si>
  <si>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</si>
  <si>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</si>
  <si>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</si>
  <si>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</si>
  <si>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</si>
  <si>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</si>
  <si>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</si>
  <si>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</si>
  <si>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</si>
  <si>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</si>
  <si>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</si>
  <si>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</si>
  <si>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</si>
  <si>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</si>
  <si>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</si>
  <si>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</si>
  <si>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</si>
  <si>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</si>
  <si>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</si>
  <si>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</si>
  <si>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</si>
  <si>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</si>
  <si>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</si>
  <si>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</si>
  <si>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</si>
  <si>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</si>
  <si>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</si>
  <si>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</si>
  <si>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</si>
  <si>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</si>
  <si>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</si>
  <si>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</si>
  <si>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</si>
  <si>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</si>
  <si>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</si>
  <si>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</si>
  <si>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</si>
  <si>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</si>
  <si>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</si>
  <si>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</si>
  <si>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</si>
  <si>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</si>
  <si>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</si>
  <si>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</si>
  <si>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</si>
  <si>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</si>
  <si>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</si>
  <si>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</si>
  <si>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</si>
  <si>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</si>
  <si>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</si>
  <si>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</si>
  <si>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</si>
  <si>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</si>
  <si>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</si>
  <si>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</si>
  <si>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</si>
  <si>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</si>
  <si>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</si>
  <si>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</si>
  <si>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</si>
  <si>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</si>
  <si>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</si>
  <si>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</si>
  <si>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</si>
  <si>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</si>
  <si>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</si>
  <si>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</si>
  <si>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</si>
  <si>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</si>
  <si>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</si>
  <si>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</si>
  <si>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</si>
  <si>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</si>
  <si>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</si>
  <si>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</si>
  <si>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</si>
  <si>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</si>
  <si>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</si>
  <si>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</si>
  <si>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</si>
  <si>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</si>
  <si>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</si>
  <si>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</si>
  <si>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</si>
  <si>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</si>
  <si>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</si>
  <si>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</si>
  <si>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</si>
  <si>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</si>
  <si>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</si>
  <si>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</si>
  <si>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</si>
  <si>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</si>
  <si>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</si>
  <si>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</si>
  <si>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</si>
  <si>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</si>
  <si>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</si>
  <si>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</si>
  <si>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</si>
  <si>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</si>
  <si>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</si>
  <si>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</si>
  <si>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</si>
  <si>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</si>
  <si>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</si>
  <si>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</si>
  <si>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</si>
  <si>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</si>
  <si>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</si>
  <si>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</si>
  <si>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</si>
  <si>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</si>
  <si>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</si>
  <si>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</si>
  <si>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</si>
  <si>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</si>
  <si>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</si>
  <si>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</si>
  <si>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</si>
  <si>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</si>
  <si>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</si>
  <si>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</si>
  <si>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</si>
  <si>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</si>
  <si>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</si>
  <si>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</si>
  <si>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</si>
  <si>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</si>
  <si>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</si>
  <si>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</si>
  <si>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</si>
  <si>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</si>
  <si>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</si>
  <si>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</si>
  <si>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</si>
  <si>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</si>
  <si>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</si>
  <si>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</si>
  <si>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</si>
  <si>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</si>
  <si>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</si>
  <si>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</si>
  <si>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</si>
  <si>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</si>
  <si>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</si>
  <si>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</si>
  <si>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</si>
  <si>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</si>
  <si>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</si>
  <si>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</si>
  <si>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</si>
  <si>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</si>
  <si>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</si>
  <si>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</si>
  <si>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</si>
  <si>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</si>
  <si>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</si>
  <si>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</si>
  <si>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</si>
  <si>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</si>
  <si>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</si>
  <si>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</si>
  <si>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</si>
  <si>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</si>
  <si>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</si>
  <si>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</si>
  <si>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</si>
  <si>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</si>
  <si>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</si>
  <si>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</si>
  <si>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</si>
  <si>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</si>
  <si>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</si>
  <si>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</si>
  <si>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</si>
  <si>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</si>
  <si>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</si>
  <si>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</si>
  <si>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</si>
  <si>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</si>
  <si>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</si>
  <si>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</si>
  <si>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</si>
  <si>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</si>
  <si>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</si>
  <si>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</si>
  <si>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</si>
  <si>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</si>
  <si>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</si>
  <si>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</si>
  <si>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</si>
  <si>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</si>
  <si>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</si>
  <si>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</si>
  <si>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</si>
  <si>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</si>
  <si>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</si>
  <si>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</si>
  <si>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</si>
  <si>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</si>
  <si>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</si>
  <si>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</si>
  <si>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</si>
  <si>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</si>
  <si>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</si>
  <si>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</si>
  <si>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</si>
  <si>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</si>
  <si>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</si>
  <si>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</si>
  <si>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</si>
  <si>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</si>
  <si>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</si>
  <si>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</si>
  <si>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</si>
  <si>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</si>
  <si>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</si>
  <si>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</si>
  <si>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</si>
  <si>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</si>
  <si>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</si>
  <si>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</si>
  <si>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</si>
  <si>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</si>
  <si>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</si>
  <si>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</si>
  <si>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</si>
  <si>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</si>
  <si>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</si>
  <si>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</si>
  <si>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</si>
  <si>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</si>
  <si>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</si>
  <si>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</si>
  <si>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</si>
  <si>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</si>
  <si>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</si>
  <si>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</si>
  <si>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</si>
  <si>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</si>
  <si>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</si>
  <si>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</si>
  <si>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</si>
  <si>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</si>
  <si>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</si>
  <si>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</si>
  <si>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</si>
  <si>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</si>
  <si>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</si>
  <si>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</si>
  <si>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</si>
  <si>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</si>
  <si>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</si>
  <si>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</si>
  <si>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</si>
  <si>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</si>
  <si>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</si>
  <si>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</si>
  <si>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</si>
  <si>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</si>
  <si>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</si>
  <si>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</si>
  <si>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</si>
  <si>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</si>
  <si>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</si>
  <si>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</si>
  <si>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</si>
  <si>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</si>
  <si>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</si>
  <si>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</si>
  <si>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</si>
  <si>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</si>
  <si>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</si>
  <si>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</si>
  <si>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</si>
  <si>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</si>
  <si>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</si>
  <si>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</si>
  <si>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</si>
  <si>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</si>
  <si>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</si>
  <si>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</si>
  <si>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</si>
  <si>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</si>
  <si>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</si>
  <si>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</si>
  <si>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</si>
  <si>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</si>
  <si>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</si>
  <si>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</si>
  <si>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</si>
  <si>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</si>
  <si>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</si>
  <si>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</si>
  <si>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</si>
  <si>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</si>
  <si>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</si>
  <si>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</si>
  <si>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</si>
  <si>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</si>
  <si>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</si>
  <si>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</si>
  <si>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</si>
  <si>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</si>
  <si>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</si>
  <si>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</si>
  <si>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</si>
  <si>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</si>
  <si>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</si>
  <si>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</si>
  <si>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</si>
  <si>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</si>
  <si>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</si>
  <si>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</si>
  <si>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</si>
  <si>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</si>
  <si>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</si>
  <si>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</si>
  <si>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</si>
  <si>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</si>
  <si>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</si>
  <si>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</si>
  <si>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</si>
  <si>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</si>
  <si>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</si>
  <si>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</si>
  <si>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</si>
  <si>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</si>
  <si>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</si>
  <si>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</si>
  <si>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</si>
  <si>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</si>
  <si>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</si>
  <si>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</si>
  <si>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</si>
  <si>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</si>
  <si>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</si>
  <si>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</si>
  <si>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</si>
  <si>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</si>
  <si>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</si>
  <si>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</si>
  <si>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</si>
  <si>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</si>
  <si>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</si>
  <si>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</si>
  <si>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</si>
  <si>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</si>
  <si>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</si>
  <si>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</si>
  <si>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</si>
  <si>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</si>
  <si>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</si>
  <si>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</si>
  <si>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</si>
  <si>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</si>
  <si>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</si>
  <si>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</si>
  <si>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</si>
  <si>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</si>
  <si>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</si>
  <si>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</si>
  <si>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</si>
  <si>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</si>
  <si>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</si>
  <si>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</si>
  <si>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</si>
  <si>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</si>
  <si>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</si>
  <si>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</si>
  <si>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</si>
  <si>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</si>
  <si>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</si>
  <si>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</si>
  <si>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</si>
  <si>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</si>
  <si>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</si>
  <si>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</si>
  <si>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</si>
  <si>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</si>
  <si>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</si>
  <si>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</si>
  <si>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</si>
  <si>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</si>
  <si>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</si>
  <si>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</si>
  <si>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</si>
  <si>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</si>
  <si>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</si>
  <si>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</si>
  <si>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</si>
  <si>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</si>
  <si>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</si>
  <si>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</si>
  <si>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</si>
  <si>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</si>
  <si>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</si>
  <si>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</si>
  <si>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</si>
  <si>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</si>
  <si>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</si>
  <si>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</si>
  <si>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</si>
  <si>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</si>
  <si>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</si>
  <si>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</si>
  <si>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</si>
  <si>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</si>
  <si>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</si>
  <si>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</si>
  <si>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</si>
  <si>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</si>
  <si>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</si>
  <si>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</si>
  <si>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</si>
  <si>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</si>
  <si>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</si>
  <si>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</si>
  <si>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</si>
  <si>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</si>
  <si>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</si>
  <si>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</si>
  <si>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</si>
  <si>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</si>
  <si>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</si>
  <si>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</si>
  <si>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</si>
  <si>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</si>
  <si>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</si>
  <si>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</si>
  <si>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</si>
  <si>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</si>
  <si>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</si>
  <si>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</si>
  <si>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</si>
  <si>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</si>
  <si>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</si>
  <si>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</si>
  <si>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</si>
  <si>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</si>
  <si>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</si>
  <si>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</si>
  <si>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</si>
  <si>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</si>
  <si>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</si>
  <si>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</si>
  <si>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</si>
  <si>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</si>
  <si>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</si>
  <si>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</si>
  <si>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</si>
  <si>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</si>
  <si>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</si>
  <si>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</si>
  <si>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</si>
  <si>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</si>
  <si>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</si>
  <si>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</si>
  <si>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</si>
  <si>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</si>
  <si>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</si>
  <si>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</si>
  <si>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</si>
  <si>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</si>
  <si>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</si>
  <si>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</si>
  <si>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</si>
  <si>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</si>
  <si>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</si>
  <si>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</si>
  <si>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</si>
  <si>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</si>
  <si>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</si>
  <si>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</si>
  <si>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</si>
  <si>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</si>
  <si>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</si>
  <si>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</si>
  <si>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</si>
  <si>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</si>
  <si>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</si>
  <si>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</si>
  <si>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</si>
  <si>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</si>
  <si>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</si>
  <si>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</si>
  <si>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</si>
  <si>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</si>
  <si>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</si>
  <si>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</si>
  <si>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</si>
  <si>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</si>
  <si>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</si>
  <si>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</si>
  <si>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</si>
  <si>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</si>
  <si>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</si>
  <si>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</si>
  <si>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</si>
  <si>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</si>
  <si>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</si>
  <si>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</si>
  <si>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</si>
  <si>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</si>
  <si>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</si>
  <si>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</si>
  <si>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</si>
  <si>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</si>
  <si>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</si>
  <si>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</si>
  <si>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</si>
  <si>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</si>
  <si>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</si>
  <si>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</si>
  <si>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</si>
  <si>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</si>
  <si>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</si>
  <si>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</si>
  <si>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</si>
  <si>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</si>
  <si>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</si>
  <si>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</si>
  <si>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</si>
  <si>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</si>
  <si>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</si>
  <si>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</si>
  <si>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</si>
  <si>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</si>
  <si>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</si>
  <si>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</si>
  <si>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</si>
  <si>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</si>
  <si>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</si>
  <si>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</si>
  <si>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</si>
  <si>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</si>
  <si>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</si>
  <si>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</si>
  <si>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</si>
  <si>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</si>
  <si>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</si>
  <si>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</si>
  <si>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</si>
  <si>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</si>
  <si>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</si>
  <si>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</si>
  <si>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</si>
  <si>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</si>
  <si>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</si>
  <si>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</si>
  <si>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</si>
  <si>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</si>
  <si>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</si>
  <si>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</si>
  <si>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</si>
  <si>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</si>
  <si>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</si>
  <si>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</si>
  <si>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</si>
  <si>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</si>
  <si>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</si>
  <si>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</si>
  <si>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</si>
  <si>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</si>
  <si>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</si>
  <si>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</si>
  <si>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</si>
  <si>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</si>
  <si>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</si>
  <si>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</si>
  <si>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</si>
  <si>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</si>
  <si>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</si>
  <si>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</si>
  <si>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</si>
  <si>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</si>
  <si>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</si>
  <si>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</si>
  <si>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</si>
  <si>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</si>
  <si>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</si>
  <si>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</si>
  <si>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</si>
  <si>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</si>
  <si>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</si>
  <si>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</si>
  <si>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</si>
  <si>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</si>
  <si>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</si>
  <si>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</si>
  <si>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</si>
  <si>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</si>
  <si>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</si>
  <si>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</si>
  <si>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</si>
  <si>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</si>
  <si>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</si>
  <si>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</si>
  <si>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</si>
  <si>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</si>
  <si>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</si>
  <si>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</si>
  <si>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</si>
  <si>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</si>
  <si>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</si>
  <si>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</si>
  <si>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</si>
  <si>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</si>
  <si>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</si>
  <si>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</si>
  <si>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</si>
  <si>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</si>
  <si>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</si>
  <si>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</si>
  <si>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</si>
  <si>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</si>
  <si>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</si>
  <si>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</si>
  <si>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</si>
  <si>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</si>
  <si>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</si>
  <si>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</si>
  <si>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</si>
  <si>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</si>
  <si>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</si>
  <si>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</si>
  <si>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</si>
  <si>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</si>
  <si>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</si>
  <si>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</si>
  <si>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</si>
  <si>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</si>
  <si>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</si>
  <si>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</si>
  <si>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</si>
  <si>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</si>
  <si>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</si>
  <si>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</si>
  <si>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</si>
  <si>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</si>
  <si>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</si>
  <si>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</si>
  <si>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</si>
  <si>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</si>
  <si>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</si>
  <si>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</si>
  <si>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</si>
  <si>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</si>
  <si>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</si>
  <si>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</si>
  <si>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</si>
  <si>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</si>
  <si>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</si>
  <si>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</si>
  <si>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</si>
  <si>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</si>
  <si>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</si>
  <si>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</si>
  <si>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</si>
  <si>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</si>
  <si>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</si>
  <si>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</si>
  <si>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</si>
  <si>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</si>
  <si>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</si>
  <si>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</si>
  <si>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</si>
  <si>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</si>
  <si>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</si>
  <si>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</si>
  <si>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</si>
  <si>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</si>
  <si>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</si>
  <si>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</si>
  <si>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</si>
  <si>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</si>
  <si>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</si>
  <si>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</si>
  <si>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</si>
  <si>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</si>
  <si>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</si>
  <si>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</si>
  <si>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</si>
  <si>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</si>
  <si>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</si>
  <si>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</si>
  <si>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</si>
  <si>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</si>
  <si>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</si>
  <si>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</si>
  <si>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</si>
  <si>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</si>
  <si>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</si>
  <si>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</si>
  <si>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</si>
  <si>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</si>
  <si>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</si>
  <si>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</si>
  <si>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</si>
  <si>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</si>
  <si>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</si>
  <si>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</si>
  <si>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</si>
  <si>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</si>
  <si>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</si>
  <si>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</si>
  <si>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</si>
  <si>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</si>
  <si>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</si>
  <si>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</si>
  <si>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</si>
  <si>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</si>
  <si>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</si>
  <si>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</si>
  <si>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</si>
  <si>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</si>
  <si>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</si>
  <si>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</si>
  <si>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</si>
  <si>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</si>
  <si>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</si>
  <si>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</si>
  <si>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</si>
  <si>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</si>
  <si>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</si>
  <si>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</si>
  <si>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</si>
  <si>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</si>
  <si>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</si>
  <si>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</si>
  <si>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</si>
  <si>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</si>
  <si>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</si>
  <si>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</si>
  <si>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</si>
  <si>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</si>
  <si>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</si>
  <si>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</si>
  <si>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</si>
  <si>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</si>
  <si>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</si>
  <si>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</si>
  <si>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</si>
  <si>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</si>
  <si>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</si>
  <si>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</si>
  <si>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</si>
  <si>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</si>
  <si>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</si>
  <si>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</si>
  <si>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</si>
  <si>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</si>
  <si>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</si>
  <si>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</si>
  <si>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</si>
  <si>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</si>
  <si>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</si>
  <si>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</si>
  <si>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</si>
  <si>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</si>
  <si>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</si>
  <si>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</si>
  <si>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</si>
  <si>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</si>
  <si>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</si>
  <si>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</si>
  <si>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</si>
  <si>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</si>
  <si>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</si>
  <si>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</si>
  <si>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</si>
  <si>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</si>
  <si>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</si>
  <si>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</si>
  <si>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</si>
  <si>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</si>
  <si>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</si>
  <si>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</si>
  <si>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</si>
  <si>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</si>
  <si>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</si>
  <si>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</si>
  <si>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</si>
  <si>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</si>
  <si>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</si>
  <si>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</si>
  <si>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</si>
  <si>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</si>
  <si>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</si>
  <si>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</si>
  <si>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</si>
  <si>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</si>
  <si>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</si>
  <si>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</si>
  <si>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</si>
  <si>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</si>
  <si>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</si>
  <si>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</si>
  <si>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</si>
  <si>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</si>
  <si>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</si>
  <si>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</si>
  <si>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</si>
  <si>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</si>
  <si>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</si>
  <si>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</si>
  <si>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</si>
  <si>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</si>
  <si>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</si>
  <si>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</si>
  <si>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</si>
  <si>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</si>
  <si>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</si>
  <si>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</si>
  <si>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</si>
  <si>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</si>
  <si>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</si>
  <si>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</si>
  <si>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</si>
  <si>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</si>
  <si>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</si>
  <si>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</si>
  <si>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</si>
  <si>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</si>
  <si>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</si>
  <si>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</si>
  <si>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</si>
  <si>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</si>
  <si>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</si>
  <si>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</si>
  <si>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</si>
  <si>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</si>
  <si>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</si>
  <si>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</si>
  <si>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</si>
  <si>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</si>
  <si>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</si>
  <si>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</si>
  <si>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</si>
  <si>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</si>
  <si>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</si>
  <si>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</si>
  <si>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</si>
  <si>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</si>
  <si>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</si>
  <si>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</si>
  <si>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</si>
  <si>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</si>
  <si>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</si>
  <si>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</si>
  <si>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</si>
  <si>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</si>
  <si>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</si>
  <si>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</si>
  <si>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</si>
  <si>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</si>
  <si>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</si>
  <si>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</si>
  <si>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</si>
  <si>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</si>
  <si>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</si>
  <si>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</si>
  <si>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</si>
  <si>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</si>
  <si>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</si>
  <si>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</si>
  <si>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</si>
  <si>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</si>
  <si>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</si>
  <si>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</si>
  <si>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</si>
  <si>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</si>
  <si>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</si>
  <si>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</si>
  <si>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</si>
  <si>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</si>
  <si>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</si>
  <si>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</si>
  <si>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</si>
  <si>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</si>
  <si>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</si>
  <si>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</si>
  <si>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</si>
  <si>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</si>
  <si>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</si>
  <si>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</si>
  <si>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</si>
  <si>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</si>
  <si>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</si>
  <si>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</si>
  <si>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</si>
  <si>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</si>
  <si>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</si>
  <si>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</si>
  <si>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</si>
  <si>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</si>
  <si>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</si>
  <si>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</si>
  <si>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</si>
  <si>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</si>
  <si>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</si>
  <si>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</si>
  <si>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</si>
  <si>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</si>
  <si>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</si>
  <si>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</si>
  <si>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</si>
  <si>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</si>
  <si>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</si>
  <si>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</si>
  <si>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</si>
  <si>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</si>
  <si>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</si>
  <si>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</si>
  <si>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</si>
  <si>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</si>
  <si>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</si>
  <si>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</si>
  <si>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</si>
  <si>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</si>
  <si>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</si>
  <si>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</si>
  <si>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</si>
  <si>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</si>
  <si>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</si>
  <si>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</si>
  <si>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</si>
  <si>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</si>
  <si>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</si>
  <si>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</si>
  <si>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</si>
  <si>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</si>
  <si>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</si>
  <si>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</si>
  <si>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</si>
  <si>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</si>
  <si>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</si>
  <si>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</si>
  <si>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</si>
  <si>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</si>
  <si>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</si>
  <si>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</si>
  <si>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</si>
  <si>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</si>
  <si>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</si>
  <si>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</si>
  <si>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</si>
  <si>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</si>
  <si>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</si>
  <si>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</si>
  <si>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</si>
  <si>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</si>
  <si>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</si>
  <si>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</si>
  <si>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</si>
  <si>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</si>
  <si>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</si>
  <si>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</si>
  <si>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</si>
  <si>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</si>
  <si>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</si>
  <si>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</si>
  <si>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</si>
  <si>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</si>
  <si>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</si>
  <si>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</si>
  <si>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</si>
  <si>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</si>
  <si>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</si>
  <si>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</si>
  <si>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</si>
  <si>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</si>
  <si>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</si>
  <si>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</si>
  <si>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</si>
  <si>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</si>
  <si>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</si>
  <si>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</si>
  <si>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</si>
  <si>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</si>
  <si>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</si>
  <si>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</si>
  <si>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</si>
  <si>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</si>
  <si>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</si>
  <si>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</si>
  <si>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</si>
  <si>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</si>
  <si>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</si>
  <si>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</si>
  <si>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</si>
  <si>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</si>
  <si>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</si>
  <si>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</si>
  <si>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</si>
  <si>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</si>
  <si>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</si>
  <si>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</si>
  <si>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</si>
  <si>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</si>
  <si>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</si>
  <si>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</si>
  <si>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</si>
  <si>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</si>
  <si>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</si>
  <si>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</si>
  <si>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</si>
  <si>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</si>
  <si>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</si>
  <si>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</si>
  <si>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</si>
  <si>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</si>
  <si>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</si>
  <si>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</si>
  <si>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</si>
  <si>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</si>
  <si>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</si>
  <si>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</si>
  <si>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</si>
  <si>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</si>
  <si>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</si>
  <si>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</si>
  <si>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</si>
  <si>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</si>
  <si>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</si>
  <si>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</si>
  <si>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</si>
  <si>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</si>
  <si>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</si>
  <si>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</si>
  <si>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</si>
  <si>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</si>
  <si>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</si>
  <si>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</si>
  <si>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</si>
  <si>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</si>
  <si>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</si>
  <si>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</si>
  <si>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</si>
  <si>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</si>
  <si>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</si>
  <si>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</si>
  <si>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</si>
  <si>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</si>
  <si>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</si>
  <si>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</si>
  <si>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</si>
  <si>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</si>
  <si>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</si>
  <si>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</si>
  <si>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</si>
  <si>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</si>
  <si>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</si>
  <si>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</si>
  <si>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</si>
  <si>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</si>
  <si>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</si>
  <si>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</si>
  <si>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</si>
  <si>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</si>
  <si>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</si>
  <si>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</si>
  <si>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</si>
  <si>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</si>
  <si>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</si>
  <si>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</si>
  <si>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</si>
  <si>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</si>
  <si>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</si>
  <si>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</si>
  <si>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</si>
  <si>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</si>
  <si>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</si>
  <si>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</si>
  <si>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</si>
  <si>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</si>
  <si>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</si>
  <si>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</si>
  <si>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</si>
  <si>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</si>
  <si>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</si>
  <si>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</si>
  <si>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</si>
  <si>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</si>
  <si>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</si>
  <si>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</si>
  <si>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</si>
  <si>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</si>
  <si>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</si>
  <si>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</si>
  <si>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</si>
  <si>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</si>
  <si>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</si>
  <si>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</si>
  <si>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</si>
  <si>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</si>
  <si>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</si>
  <si>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</si>
  <si>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</si>
  <si>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</si>
  <si>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</si>
  <si>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</si>
  <si>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</si>
  <si>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</si>
  <si>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</si>
  <si>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</si>
  <si>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</si>
  <si>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</si>
  <si>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</si>
  <si>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</si>
  <si>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</si>
  <si>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</si>
  <si>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</si>
  <si>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</si>
  <si>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</si>
  <si>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</si>
  <si>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</si>
  <si>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</si>
  <si>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</si>
  <si>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</si>
  <si>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</si>
  <si>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</si>
  <si>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</si>
  <si>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</si>
  <si>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</si>
  <si>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</si>
  <si>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</si>
  <si>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</si>
  <si>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</si>
  <si>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</si>
  <si>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</si>
  <si>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</si>
  <si>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</si>
  <si>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</si>
  <si>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</si>
  <si>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</si>
  <si>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</si>
  <si>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</si>
  <si>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</si>
  <si>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</si>
  <si>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</si>
  <si>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</si>
  <si>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</si>
  <si>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</si>
  <si>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</si>
  <si>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</si>
  <si>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</si>
  <si>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</si>
  <si>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</si>
  <si>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</si>
  <si>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</si>
  <si>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</si>
  <si>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</si>
  <si>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</si>
  <si>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</si>
  <si>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</si>
  <si>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</si>
  <si>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</si>
  <si>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</si>
  <si>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</si>
  <si>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</si>
  <si>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</si>
  <si>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</si>
  <si>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</si>
  <si>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</si>
  <si>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</si>
  <si>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</si>
  <si>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</si>
  <si>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</si>
  <si>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</si>
  <si>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</si>
  <si>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</si>
  <si>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</si>
  <si>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</si>
  <si>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</si>
  <si>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</si>
  <si>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</si>
  <si>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</si>
  <si>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</si>
  <si>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</si>
  <si>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</si>
  <si>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</si>
  <si>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</si>
  <si>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</si>
  <si>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</si>
  <si>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</si>
  <si>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</si>
  <si>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</si>
  <si>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</si>
  <si>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</si>
  <si>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</si>
  <si>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</si>
  <si>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</si>
  <si>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</si>
  <si>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</si>
  <si>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</si>
  <si>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</si>
  <si>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</si>
  <si>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</si>
  <si>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</si>
  <si>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</si>
  <si>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</si>
  <si>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</si>
  <si>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</si>
  <si>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</si>
  <si>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</si>
  <si>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</si>
  <si>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</si>
  <si>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</si>
  <si>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</si>
  <si>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</si>
  <si>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</si>
  <si>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</si>
  <si>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</si>
  <si>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</si>
  <si>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</si>
  <si>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</si>
  <si>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</si>
  <si>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</si>
  <si>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</si>
  <si>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</si>
  <si>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</si>
  <si>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</si>
  <si>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</si>
  <si>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</si>
  <si>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</si>
  <si>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</si>
  <si>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</si>
  <si>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</si>
  <si>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</si>
  <si>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</si>
  <si>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</si>
  <si>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</si>
  <si>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</si>
  <si>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</si>
  <si>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</si>
  <si>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</si>
  <si>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</si>
  <si>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</si>
  <si>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</si>
  <si>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</si>
  <si>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</si>
  <si>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</si>
  <si>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</si>
  <si>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</si>
  <si>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</si>
  <si>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</si>
  <si>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</si>
  <si>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</si>
  <si>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</si>
  <si>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</si>
  <si>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</si>
  <si>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</si>
  <si>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</si>
  <si>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</si>
  <si>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</si>
  <si>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</si>
  <si>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</si>
  <si>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</si>
  <si>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</si>
  <si>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</si>
  <si>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</si>
  <si>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</si>
  <si>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</si>
  <si>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</si>
  <si>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</si>
  <si>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</si>
  <si>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</si>
  <si>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</si>
  <si>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</si>
  <si>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</si>
  <si>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</si>
  <si>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</si>
  <si>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</si>
  <si>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</si>
  <si>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</si>
  <si>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</si>
  <si>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</si>
  <si>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</si>
  <si>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</si>
  <si>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</si>
  <si>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</si>
  <si>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</si>
  <si>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</si>
  <si>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</si>
  <si>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</si>
  <si>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</si>
  <si>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</si>
  <si>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</si>
  <si>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</si>
  <si>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</si>
  <si>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</si>
  <si>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</si>
  <si>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</si>
  <si>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</si>
  <si>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</si>
  <si>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</si>
  <si>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</si>
  <si>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</si>
  <si>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</si>
  <si>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</si>
  <si>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</si>
  <si>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</si>
  <si>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</si>
  <si>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</si>
  <si>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</si>
  <si>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</si>
  <si>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</si>
  <si>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</si>
  <si>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</si>
  <si>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</si>
  <si>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</si>
  <si>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</si>
  <si>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</si>
  <si>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</si>
  <si>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</si>
  <si>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</si>
  <si>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</si>
  <si>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</si>
  <si>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</si>
  <si>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</si>
  <si>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</si>
  <si>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</si>
  <si>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</si>
  <si>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</si>
  <si>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</si>
  <si>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</si>
  <si>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</si>
  <si>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</si>
  <si>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</si>
  <si>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</si>
  <si>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</si>
  <si>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</si>
  <si>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</si>
  <si>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</si>
  <si>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</si>
  <si>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</si>
  <si>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</si>
  <si>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</si>
  <si>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</si>
  <si>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</si>
  <si>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</si>
  <si>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</si>
  <si>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</si>
  <si>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</si>
  <si>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</si>
  <si>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</si>
  <si>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</si>
  <si>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</si>
  <si>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</si>
  <si>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</si>
  <si>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</si>
  <si>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</si>
  <si>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</si>
  <si>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</si>
  <si>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</si>
  <si>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</si>
  <si>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</si>
  <si>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</si>
  <si>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</si>
  <si>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</si>
  <si>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</si>
  <si>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</si>
  <si>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</si>
  <si>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</si>
  <si>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</si>
  <si>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</si>
  <si>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</si>
  <si>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</si>
  <si>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</si>
  <si>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</si>
  <si>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</si>
  <si>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</si>
  <si>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</si>
  <si>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</si>
  <si>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</si>
  <si>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</si>
  <si>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</si>
  <si>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</si>
  <si>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</si>
  <si>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</si>
  <si>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</si>
  <si>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</si>
  <si>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</si>
  <si>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</si>
  <si>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</si>
  <si>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</si>
  <si>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</si>
  <si>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</si>
  <si>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</si>
  <si>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</si>
  <si>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</si>
  <si>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</si>
  <si>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</si>
  <si>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</si>
  <si>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</si>
  <si>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</si>
  <si>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</si>
  <si>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</si>
  <si>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</si>
  <si>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</si>
  <si>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</si>
  <si>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</si>
  <si>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</si>
  <si>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</si>
  <si>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</si>
  <si>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</si>
  <si>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</si>
  <si>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</si>
  <si>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</si>
  <si>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</si>
  <si>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</si>
  <si>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</si>
  <si>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</si>
  <si>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</si>
  <si>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</si>
  <si>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</si>
  <si>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</si>
  <si>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</si>
  <si>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</si>
  <si>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</si>
  <si>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</si>
  <si>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</si>
  <si>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</si>
  <si>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</si>
  <si>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</si>
  <si>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</si>
  <si>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</si>
  <si>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</si>
  <si>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</si>
  <si>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</si>
  <si>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</si>
  <si>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</si>
  <si>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</si>
  <si>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</si>
  <si>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</si>
  <si>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</si>
  <si>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</si>
  <si>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</si>
  <si>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</si>
  <si>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</si>
  <si>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</si>
  <si>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</si>
  <si>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</si>
  <si>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</si>
  <si>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</si>
  <si>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</si>
  <si>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</si>
  <si>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</si>
  <si>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</si>
  <si>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</si>
  <si>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</si>
  <si>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</si>
  <si>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</si>
  <si>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</si>
  <si>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</si>
  <si>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</si>
  <si>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</si>
  <si>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</si>
  <si>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</si>
  <si>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</si>
  <si>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</si>
  <si>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</si>
  <si>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</si>
  <si>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</si>
  <si>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</si>
  <si>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</si>
  <si>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</si>
  <si>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</si>
  <si>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</si>
  <si>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</si>
  <si>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</si>
  <si>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</si>
  <si>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</si>
  <si>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</si>
  <si>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</si>
  <si>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</si>
  <si>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</si>
  <si>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</si>
  <si>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</si>
  <si>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</si>
  <si>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</si>
  <si>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</si>
  <si>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</si>
  <si>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</si>
  <si>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</si>
  <si>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</si>
  <si>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</si>
  <si>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</si>
  <si>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</si>
  <si>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</si>
  <si>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</si>
  <si>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</si>
  <si>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</si>
  <si>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</si>
  <si>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</si>
  <si>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</si>
  <si>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</si>
  <si>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</si>
  <si>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</si>
  <si>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</si>
  <si>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</si>
  <si>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</si>
  <si>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</si>
  <si>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</si>
  <si>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</si>
  <si>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</si>
  <si>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</si>
  <si>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</si>
  <si>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</si>
  <si>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</si>
  <si>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</si>
  <si>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</si>
  <si>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</si>
  <si>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</si>
  <si>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</si>
  <si>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</si>
  <si>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</si>
  <si>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</si>
  <si>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</si>
  <si>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</si>
  <si>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</si>
  <si>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</si>
  <si>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</si>
  <si>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</si>
  <si>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</si>
  <si>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</si>
  <si>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</si>
  <si>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</si>
  <si>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</si>
  <si>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</si>
  <si>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</si>
  <si>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</si>
  <si>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</si>
  <si>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</si>
  <si>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</si>
  <si>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</si>
  <si>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</si>
  <si>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</si>
  <si>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</si>
  <si>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</si>
  <si>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</si>
  <si>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</si>
  <si>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</si>
  <si>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</si>
  <si>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</si>
  <si>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</si>
  <si>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</si>
  <si>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</si>
  <si>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</si>
  <si>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</si>
  <si>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</si>
  <si>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</si>
  <si>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</si>
  <si>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</si>
  <si>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</si>
  <si>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</si>
  <si>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</si>
  <si>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</si>
  <si>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</si>
  <si>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</si>
  <si>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</si>
  <si>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</si>
  <si>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</si>
  <si>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</si>
  <si>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</si>
  <si>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</si>
  <si>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</si>
  <si>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</si>
  <si>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</si>
  <si>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</si>
  <si>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</si>
  <si>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</si>
  <si>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</si>
  <si>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</si>
  <si>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</si>
  <si>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</si>
  <si>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</si>
  <si>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</si>
  <si>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</si>
  <si>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</si>
  <si>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</si>
  <si>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</si>
  <si>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</si>
  <si>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</si>
  <si>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</si>
  <si>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</si>
  <si>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</si>
  <si>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</si>
  <si>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</si>
  <si>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</si>
  <si>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</si>
  <si>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</si>
  <si>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</si>
  <si>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</si>
  <si>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</si>
  <si>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</si>
  <si>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</si>
  <si>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</si>
  <si>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</si>
  <si>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</si>
  <si>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</si>
  <si>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</si>
  <si>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</si>
  <si>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</si>
  <si>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</si>
  <si>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</si>
  <si>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</si>
  <si>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</si>
  <si>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</si>
  <si>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</si>
  <si>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</si>
  <si>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</si>
  <si>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</si>
  <si>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</si>
  <si>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</si>
  <si>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</si>
  <si>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</si>
  <si>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</si>
  <si>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</si>
  <si>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</si>
  <si>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</si>
  <si>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</si>
  <si>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</si>
  <si>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</si>
  <si>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</si>
  <si>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</si>
  <si>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</si>
  <si>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</si>
  <si>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</si>
  <si>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</si>
  <si>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</si>
  <si>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</si>
  <si>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</si>
  <si>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</si>
  <si>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</si>
  <si>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</si>
  <si>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</si>
  <si>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</si>
  <si>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</si>
  <si>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</si>
  <si>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</si>
  <si>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</si>
  <si>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</si>
  <si>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</si>
  <si>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</si>
  <si>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</si>
  <si>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</si>
  <si>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</si>
  <si>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</si>
  <si>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</si>
  <si>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</si>
  <si>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</si>
  <si>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</si>
  <si>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</si>
  <si>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</si>
  <si>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</si>
  <si>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</si>
  <si>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</si>
  <si>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</si>
  <si>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</si>
  <si>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</si>
  <si>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</si>
  <si>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</si>
  <si>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</si>
  <si>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</si>
  <si>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</si>
  <si>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</si>
  <si>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</si>
  <si>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</si>
  <si>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</si>
  <si>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</si>
  <si>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</si>
  <si>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</si>
  <si>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</si>
  <si>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</si>
  <si>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</si>
  <si>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</si>
  <si>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</si>
  <si>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</si>
  <si>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</si>
  <si>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</si>
  <si>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</si>
  <si>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</si>
  <si>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</si>
  <si>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</si>
  <si>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</si>
  <si>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</si>
  <si>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</si>
  <si>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</si>
  <si>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</si>
  <si>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</si>
  <si>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</si>
  <si>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</si>
  <si>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</si>
  <si>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</si>
  <si>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</si>
  <si>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</si>
  <si>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</si>
  <si>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</si>
  <si>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</si>
  <si>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</si>
  <si>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</si>
  <si>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</si>
  <si>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</si>
  <si>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</si>
  <si>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</si>
  <si>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</si>
  <si>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</si>
  <si>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</si>
  <si>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</si>
  <si>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</si>
  <si>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</si>
  <si>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</si>
  <si>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</si>
  <si>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</si>
  <si>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</si>
  <si>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</si>
  <si>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</si>
  <si>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</si>
  <si>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</si>
  <si>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</si>
  <si>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</si>
  <si>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</si>
  <si>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</si>
  <si>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</si>
  <si>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</si>
  <si>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</si>
  <si>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</si>
  <si>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</si>
  <si>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</si>
  <si>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</si>
  <si>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</si>
  <si>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</si>
  <si>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</si>
  <si>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</si>
  <si>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</si>
  <si>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</si>
  <si>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</si>
  <si>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</si>
  <si>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</si>
  <si>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</si>
  <si>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</si>
  <si>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</si>
  <si>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</si>
  <si>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</si>
  <si>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</si>
  <si>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</si>
  <si>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</si>
  <si>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</si>
  <si>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</si>
  <si>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</si>
  <si>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</si>
  <si>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</si>
  <si>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</si>
  <si>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</si>
  <si>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</si>
  <si>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</si>
  <si>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</si>
  <si>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</si>
  <si>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</si>
  <si>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</si>
  <si>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</si>
  <si>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</si>
  <si>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</si>
  <si>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</si>
  <si>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</si>
  <si>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</si>
  <si>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</si>
  <si>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</si>
  <si>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</si>
  <si>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</si>
  <si>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</si>
  <si>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</si>
  <si>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</si>
  <si>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</si>
  <si>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</si>
  <si>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</si>
  <si>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</si>
  <si>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</si>
  <si>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</si>
  <si>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</si>
  <si>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</si>
  <si>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</si>
  <si>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</si>
  <si>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</si>
  <si>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</si>
  <si>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</si>
  <si>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</si>
  <si>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</si>
  <si>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</si>
  <si>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</si>
  <si>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</si>
  <si>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</si>
  <si>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</si>
  <si>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</si>
  <si>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</si>
  <si>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</si>
  <si>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</si>
  <si>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</si>
  <si>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</si>
  <si>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</si>
  <si>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</si>
  <si>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</si>
  <si>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</si>
  <si>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</si>
  <si>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</si>
  <si>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</si>
  <si>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</si>
  <si>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</si>
  <si>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</si>
  <si>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</si>
  <si>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</si>
  <si>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</si>
  <si>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</si>
  <si>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</si>
  <si>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</si>
  <si>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</si>
  <si>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</si>
  <si>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</si>
  <si>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</si>
  <si>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</si>
  <si>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</si>
  <si>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</si>
  <si>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</si>
  <si>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</si>
  <si>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</si>
  <si>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</si>
  <si>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</si>
  <si>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</si>
  <si>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</si>
  <si>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</si>
  <si>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</si>
  <si>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</si>
  <si>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</si>
  <si>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</si>
  <si>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</si>
  <si>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</si>
  <si>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</si>
  <si>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</si>
  <si>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</si>
  <si>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</si>
  <si>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</si>
  <si>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</si>
  <si>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</si>
  <si>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</si>
  <si>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</si>
  <si>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</si>
  <si>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</si>
  <si>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</si>
  <si>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</si>
  <si>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</si>
  <si>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</si>
  <si>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</si>
  <si>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</si>
  <si>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</si>
  <si>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</si>
  <si>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</si>
  <si>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</si>
  <si>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</si>
  <si>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</si>
  <si>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</si>
  <si>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</si>
  <si>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</si>
  <si>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</si>
  <si>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</si>
  <si>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</si>
  <si>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</si>
  <si>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</si>
  <si>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</si>
  <si>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</si>
  <si>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</si>
  <si>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</si>
  <si>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</si>
  <si>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</si>
  <si>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</si>
  <si>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</si>
  <si>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</si>
  <si>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</si>
  <si>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</si>
  <si>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</si>
  <si>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</si>
  <si>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</si>
  <si>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</si>
  <si>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</si>
  <si>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</si>
  <si>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</si>
  <si>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</si>
  <si>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</si>
  <si>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</si>
  <si>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</si>
  <si>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</si>
  <si>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</si>
  <si>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</si>
  <si>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</si>
  <si>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</si>
  <si>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</si>
  <si>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</si>
  <si>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</si>
  <si>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</si>
  <si>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</si>
  <si>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</si>
  <si>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</si>
  <si>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</si>
  <si>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</si>
  <si>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</si>
  <si>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</si>
  <si>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</si>
  <si>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</si>
  <si>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</si>
  <si>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</si>
  <si>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</si>
  <si>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</si>
  <si>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</si>
  <si>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</si>
  <si>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</si>
  <si>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</si>
  <si>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</si>
  <si>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</si>
  <si>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</si>
  <si>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</si>
  <si>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</si>
  <si>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</si>
  <si>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</si>
  <si>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</si>
  <si>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</si>
  <si>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</si>
  <si>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</si>
  <si>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</si>
  <si>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</si>
  <si>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</si>
  <si>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</si>
  <si>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</si>
  <si>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</si>
  <si>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</si>
  <si>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</si>
  <si>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</si>
  <si>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</si>
  <si>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</si>
  <si>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</si>
  <si>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</si>
  <si>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</si>
  <si>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</si>
  <si>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</si>
  <si>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</si>
  <si>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</si>
  <si>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</si>
  <si>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</si>
  <si>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</si>
  <si>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</si>
  <si>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</si>
  <si>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</si>
  <si>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</si>
  <si>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</si>
  <si>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</si>
  <si>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</si>
  <si>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</si>
  <si>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</si>
  <si>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</si>
  <si>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</si>
  <si>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</si>
  <si>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</si>
  <si>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</si>
  <si>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</si>
  <si>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</si>
  <si>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</si>
  <si>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</si>
  <si>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</si>
  <si>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</si>
  <si>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</si>
  <si>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</si>
  <si>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</si>
  <si>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</si>
  <si>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</si>
  <si>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</si>
  <si>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</si>
  <si>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</si>
  <si>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</si>
  <si>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</si>
  <si>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</si>
  <si>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</si>
  <si>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</si>
  <si>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</si>
  <si>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</si>
  <si>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</si>
  <si>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</si>
  <si>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</si>
  <si>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</si>
  <si>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</si>
  <si>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</si>
  <si>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</si>
  <si>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</si>
  <si>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</si>
  <si>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</si>
  <si>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</si>
  <si>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</si>
  <si>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</si>
  <si>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</si>
  <si>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</si>
  <si>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</si>
  <si>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</si>
  <si>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</si>
  <si>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</si>
  <si>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</si>
  <si>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</si>
  <si>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</si>
  <si>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</si>
  <si>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</si>
  <si>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</si>
  <si>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</si>
  <si>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</si>
  <si>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</si>
  <si>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</si>
  <si>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</si>
  <si>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</si>
  <si>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</si>
  <si>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</si>
  <si>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</si>
  <si>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</si>
  <si>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</si>
  <si>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</si>
  <si>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</si>
  <si>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</si>
  <si>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</si>
  <si>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</si>
  <si>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</si>
  <si>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</si>
  <si>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</si>
  <si>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</si>
  <si>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</si>
  <si>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</si>
  <si>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</si>
  <si>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</si>
  <si>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</si>
  <si>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</si>
  <si>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</si>
  <si>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</si>
  <si>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</si>
  <si>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</si>
  <si>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</si>
  <si>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</si>
  <si>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</si>
  <si>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</si>
  <si>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</si>
  <si>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</si>
  <si>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</si>
  <si>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</si>
  <si>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</si>
  <si>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</si>
  <si>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</si>
  <si>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</si>
  <si>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</si>
  <si>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</si>
  <si>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</si>
  <si>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</si>
  <si>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</si>
  <si>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</si>
  <si>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</si>
  <si>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</si>
  <si>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</si>
  <si>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</si>
  <si>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</si>
  <si>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</si>
  <si>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</si>
  <si>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</si>
  <si>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</si>
  <si>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</si>
  <si>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</si>
  <si>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</si>
  <si>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</si>
  <si>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</si>
  <si>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</si>
  <si>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</si>
  <si>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</si>
  <si>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</si>
  <si>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</si>
  <si>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</si>
  <si>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</si>
  <si>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</si>
  <si>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</si>
  <si>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</si>
  <si>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</si>
  <si>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</si>
  <si>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</si>
  <si>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</si>
  <si>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</si>
  <si>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</si>
  <si>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</si>
  <si>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</si>
  <si>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</si>
  <si>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</si>
  <si>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</si>
  <si>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</si>
  <si>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</si>
  <si>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</si>
  <si>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</si>
  <si>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</si>
  <si>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</si>
  <si>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</si>
  <si>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</si>
  <si>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</si>
  <si>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</si>
  <si>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</si>
  <si>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</si>
  <si>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</si>
  <si>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</si>
  <si>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</si>
  <si>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</si>
  <si>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</si>
  <si>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</si>
  <si>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</si>
  <si>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</si>
  <si>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</si>
  <si>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</si>
  <si>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</si>
  <si>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</si>
  <si>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</si>
  <si>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</si>
  <si>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</si>
  <si>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</si>
  <si>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</si>
  <si>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</si>
  <si>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</si>
  <si>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</si>
  <si>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</si>
  <si>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</si>
  <si>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</si>
  <si>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</si>
  <si>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</si>
  <si>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</si>
  <si>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</si>
  <si>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</si>
  <si>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</si>
  <si>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</si>
  <si>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</si>
  <si>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</si>
  <si>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</si>
  <si>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</si>
  <si>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</si>
  <si>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</si>
  <si>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</si>
  <si>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</si>
  <si>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</si>
  <si>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</si>
  <si>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</si>
  <si>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</si>
  <si>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</si>
  <si>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</si>
  <si>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</si>
  <si>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</si>
  <si>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</si>
  <si>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</si>
  <si>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</si>
  <si>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</si>
  <si>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</si>
  <si>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</si>
  <si>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</si>
  <si>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</si>
  <si>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</si>
  <si>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</si>
  <si>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</si>
  <si>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</si>
  <si>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</si>
  <si>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</si>
  <si>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</si>
  <si>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</si>
  <si>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</si>
  <si>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</si>
  <si>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</si>
  <si>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</si>
  <si>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</si>
  <si>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</si>
  <si>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</si>
  <si>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</si>
  <si>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</si>
  <si>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</si>
  <si>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</si>
  <si>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</si>
  <si>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</si>
  <si>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</si>
  <si>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</si>
  <si>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</si>
  <si>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</si>
  <si>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</si>
  <si>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</si>
  <si>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</si>
  <si>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</si>
  <si>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</si>
  <si>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</si>
  <si>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</si>
  <si>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</si>
  <si>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</si>
  <si>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</si>
  <si>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</si>
  <si>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</si>
  <si>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</si>
  <si>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</si>
  <si>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</si>
  <si>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</si>
  <si>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</si>
  <si>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</si>
  <si>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</si>
  <si>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</si>
  <si>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</si>
  <si>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</si>
  <si>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</si>
  <si>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</si>
  <si>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</si>
  <si>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</si>
  <si>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</si>
  <si>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</si>
  <si>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</si>
  <si>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</si>
  <si>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</si>
  <si>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</si>
  <si>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</si>
  <si>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</si>
  <si>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</si>
  <si>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</si>
  <si>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</si>
  <si>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</si>
  <si>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</si>
  <si>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</si>
  <si>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</si>
  <si>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</si>
  <si>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</si>
  <si>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</si>
  <si>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</si>
  <si>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</si>
  <si>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</si>
  <si>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</si>
  <si>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</si>
  <si>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</si>
  <si>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</si>
  <si>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</si>
  <si>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</si>
  <si>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</si>
  <si>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</si>
  <si>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</si>
  <si>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</si>
  <si>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</si>
  <si>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</si>
  <si>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</si>
  <si>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</si>
  <si>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</si>
  <si>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</si>
  <si>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</si>
  <si>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</si>
  <si>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</si>
  <si>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</si>
  <si>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</si>
  <si>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</si>
  <si>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</si>
  <si>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</si>
  <si>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</si>
  <si>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</si>
  <si>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</si>
  <si>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</si>
  <si>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</si>
  <si>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</si>
  <si>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</si>
  <si>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</si>
  <si>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</si>
  <si>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</si>
  <si>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</si>
  <si>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</si>
  <si>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</si>
  <si>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</si>
  <si>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</si>
  <si>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</si>
  <si>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</si>
  <si>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</si>
  <si>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</si>
  <si>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</si>
  <si>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</si>
  <si>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</si>
  <si>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</si>
  <si>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</si>
  <si>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</si>
  <si>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</si>
  <si>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</si>
  <si>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</si>
  <si>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</si>
  <si>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</si>
  <si>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</si>
  <si>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</si>
  <si>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</si>
  <si>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</si>
  <si>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</si>
  <si>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</si>
  <si>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</si>
  <si>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</si>
  <si>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</si>
  <si>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</si>
  <si>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</si>
  <si>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</si>
  <si>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</si>
  <si>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</si>
  <si>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</si>
  <si>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</si>
  <si>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</si>
  <si>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</si>
  <si>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</si>
  <si>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</si>
  <si>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</si>
  <si>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</si>
  <si>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</si>
  <si>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</si>
  <si>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</si>
  <si>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</si>
  <si>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</si>
  <si>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</si>
  <si>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</si>
  <si>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</si>
  <si>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</si>
  <si>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</si>
  <si>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</si>
  <si>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</si>
  <si>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</si>
  <si>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</si>
  <si>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</si>
  <si>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</si>
  <si>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</si>
  <si>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</si>
  <si>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</si>
  <si>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</si>
  <si>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</si>
  <si>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</si>
  <si>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</si>
  <si>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</si>
  <si>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</si>
  <si>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</si>
  <si>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</si>
  <si>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</si>
  <si>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</si>
  <si>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</si>
  <si>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</si>
  <si>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</si>
  <si>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</si>
  <si>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</si>
  <si>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</si>
  <si>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</si>
  <si>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</si>
  <si>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</si>
  <si>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</si>
  <si>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</si>
  <si>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</si>
  <si>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</si>
  <si>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</si>
  <si>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</si>
  <si>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</si>
  <si>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</si>
  <si>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</si>
  <si>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</si>
  <si>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</si>
  <si>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</si>
  <si>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</si>
  <si>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</si>
  <si>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</si>
  <si>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</si>
  <si>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</si>
  <si>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</si>
  <si>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</si>
  <si>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</si>
  <si>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</si>
  <si>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</si>
  <si>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</si>
  <si>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</si>
  <si>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</si>
  <si>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</si>
  <si>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</si>
  <si>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</si>
  <si>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</si>
  <si>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</si>
  <si>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</si>
  <si>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</si>
  <si>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</si>
  <si>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</si>
  <si>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</si>
  <si>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</si>
  <si>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</si>
  <si>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</si>
  <si>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</si>
  <si>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</si>
  <si>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</si>
  <si>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</si>
  <si>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</si>
  <si>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</si>
  <si>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</si>
  <si>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</si>
  <si>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</si>
  <si>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</si>
  <si>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</si>
  <si>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</si>
  <si>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</si>
  <si>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</si>
  <si>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</si>
  <si>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</si>
  <si>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</si>
  <si>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</si>
  <si>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</si>
  <si>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</si>
  <si>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</si>
  <si>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</si>
  <si>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</si>
  <si>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</si>
  <si>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</si>
  <si>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</si>
  <si>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</si>
  <si>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</si>
  <si>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</si>
  <si>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</si>
  <si>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</si>
  <si>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</si>
  <si>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</si>
  <si>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</si>
  <si>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</si>
  <si>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</si>
  <si>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</si>
  <si>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</si>
  <si>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</si>
  <si>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</si>
  <si>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</si>
  <si>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</si>
  <si>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</si>
  <si>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</si>
  <si>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</si>
  <si>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</si>
  <si>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</si>
  <si>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</si>
  <si>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</si>
  <si>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</si>
  <si>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</si>
  <si>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</si>
  <si>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</si>
  <si>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</si>
  <si>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</si>
  <si>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</si>
  <si>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</si>
  <si>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</si>
  <si>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</si>
  <si>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</si>
  <si>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</si>
  <si>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</si>
  <si>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</si>
  <si>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</si>
  <si>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</si>
  <si>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</si>
  <si>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</si>
  <si>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</si>
  <si>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</si>
  <si>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</si>
  <si>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</si>
  <si>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</si>
  <si>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</si>
  <si>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</si>
  <si>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</si>
  <si>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</si>
  <si>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</si>
  <si>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</si>
  <si>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</si>
  <si>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</si>
  <si>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</si>
  <si>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</si>
  <si>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</si>
  <si>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</si>
  <si>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</si>
  <si>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</si>
  <si>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</si>
  <si>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</si>
  <si>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</si>
  <si>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</si>
  <si>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</si>
  <si>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</si>
  <si>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</si>
  <si>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</si>
  <si>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</si>
  <si>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</si>
  <si>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</si>
  <si>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</si>
  <si>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</si>
  <si>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</si>
  <si>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</si>
  <si>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</si>
  <si>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</si>
  <si>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</si>
  <si>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</si>
  <si>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</si>
  <si>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</si>
  <si>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</si>
  <si>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</si>
  <si>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</si>
  <si>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</si>
  <si>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</si>
  <si>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</si>
  <si>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</si>
  <si>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</si>
  <si>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</si>
  <si>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</si>
  <si>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</si>
  <si>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</si>
  <si>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</si>
  <si>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</si>
  <si>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</si>
  <si>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</si>
  <si>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</si>
  <si>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</si>
  <si>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</si>
  <si>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</si>
  <si>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</si>
  <si>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</si>
  <si>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</si>
  <si>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</si>
  <si>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</si>
  <si>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</si>
  <si>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</si>
  <si>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</si>
  <si>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</si>
  <si>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</si>
  <si>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</si>
  <si>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</si>
  <si>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</si>
  <si>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</si>
  <si>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</si>
  <si>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</si>
  <si>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</si>
  <si>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</si>
  <si>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</si>
  <si>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</si>
  <si>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</si>
  <si>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</si>
  <si>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</si>
  <si>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</si>
  <si>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</si>
  <si>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</si>
  <si>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</si>
  <si>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</si>
  <si>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</si>
  <si>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</si>
  <si>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</si>
  <si>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</si>
  <si>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</si>
  <si>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</si>
  <si>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</si>
  <si>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</si>
  <si>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</si>
  <si>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</si>
  <si>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</si>
  <si>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</si>
  <si>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</si>
  <si>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</si>
  <si>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</si>
  <si>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</si>
  <si>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</si>
  <si>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</si>
  <si>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</si>
  <si>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</si>
  <si>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</si>
  <si>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</si>
  <si>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</si>
  <si>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</si>
  <si>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</si>
  <si>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</si>
  <si>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</si>
  <si>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</si>
  <si>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</si>
  <si>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</si>
  <si>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</si>
  <si>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</si>
  <si>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</si>
  <si>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</si>
  <si>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</si>
  <si>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</si>
  <si>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</si>
  <si>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</si>
  <si>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</si>
  <si>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</si>
  <si>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</si>
  <si>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</si>
  <si>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</si>
  <si>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</si>
  <si>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</si>
  <si>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</si>
  <si>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</si>
  <si>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</si>
  <si>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</si>
  <si>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</si>
  <si>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</si>
  <si>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</si>
  <si>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</si>
  <si>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</si>
  <si>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</si>
  <si>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</si>
  <si>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</si>
  <si>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</si>
  <si>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</si>
  <si>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</si>
  <si>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</si>
  <si>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</si>
  <si>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</si>
  <si>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</si>
  <si>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</si>
  <si>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</si>
  <si>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</si>
  <si>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</si>
  <si>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</si>
  <si>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</si>
  <si>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</si>
  <si>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</si>
  <si>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</si>
  <si>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</si>
  <si>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</si>
  <si>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</si>
  <si>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</si>
  <si>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</si>
  <si>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</si>
  <si>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</si>
  <si>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</si>
  <si>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</si>
  <si>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</si>
  <si>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</si>
  <si>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</si>
  <si>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</si>
  <si>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</si>
  <si>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</si>
  <si>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</si>
  <si>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</si>
  <si>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</si>
  <si>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</si>
  <si>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</si>
  <si>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</si>
  <si>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</si>
  <si>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</si>
  <si>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</si>
  <si>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</si>
  <si>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</si>
  <si>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</si>
  <si>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</si>
  <si>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</si>
  <si>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</si>
  <si>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</si>
  <si>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</si>
  <si>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</si>
  <si>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</si>
  <si>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</si>
  <si>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</si>
  <si>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</si>
  <si>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</si>
  <si>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</si>
  <si>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</si>
  <si>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</si>
  <si>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</si>
  <si>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</si>
  <si>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</si>
  <si>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</si>
  <si>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</si>
  <si>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</si>
  <si>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</si>
  <si>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</si>
  <si>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</si>
  <si>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</si>
  <si>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</si>
  <si>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</si>
  <si>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</si>
  <si>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</si>
  <si>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</si>
  <si>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</si>
  <si>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</si>
  <si>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</si>
  <si>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</si>
  <si>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</si>
  <si>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</si>
  <si>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</si>
  <si>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</si>
  <si>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</si>
  <si>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</si>
  <si>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</si>
  <si>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</si>
  <si>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</si>
  <si>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</si>
  <si>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</si>
  <si>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</si>
  <si>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</si>
  <si>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</si>
  <si>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</si>
  <si>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</si>
  <si>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</si>
  <si>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</si>
  <si>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</si>
  <si>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</si>
  <si>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</si>
  <si>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</si>
  <si>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</si>
  <si>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</si>
  <si>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</si>
  <si>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</si>
  <si>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</si>
  <si>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</si>
  <si>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</si>
  <si>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</si>
  <si>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</si>
  <si>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</si>
  <si>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</si>
  <si>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</si>
  <si>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</si>
  <si>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</si>
  <si>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</si>
  <si>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</si>
  <si>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</si>
  <si>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</si>
  <si>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</si>
  <si>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</si>
  <si>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</si>
  <si>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</si>
  <si>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</si>
  <si>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</si>
  <si>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</si>
  <si>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</si>
  <si>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</si>
  <si>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</si>
  <si>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</si>
  <si>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</si>
  <si>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</si>
  <si>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</si>
  <si>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</si>
  <si>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</si>
  <si>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</si>
  <si>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</si>
  <si>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</si>
  <si>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</si>
  <si>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</si>
  <si>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</si>
  <si>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</si>
  <si>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</si>
  <si>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</si>
  <si>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</si>
  <si>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</si>
  <si>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</si>
  <si>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</si>
  <si>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</si>
  <si>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</si>
  <si>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</si>
  <si>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</si>
  <si>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</si>
  <si>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</si>
  <si>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</si>
  <si>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</si>
  <si>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</si>
  <si>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</si>
  <si>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</si>
  <si>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</si>
  <si>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</si>
  <si>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</si>
  <si>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</si>
  <si>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</si>
  <si>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</si>
  <si>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</si>
  <si>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</si>
  <si>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</si>
  <si>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</si>
  <si>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</si>
  <si>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</si>
  <si>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</si>
  <si>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</si>
  <si>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</si>
  <si>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</si>
  <si>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</si>
  <si>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</si>
  <si>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</si>
  <si>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</si>
  <si>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</si>
  <si>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</si>
  <si>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</si>
  <si>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</si>
  <si>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</si>
  <si>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</si>
  <si>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</si>
  <si>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</si>
  <si>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</si>
  <si>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</si>
  <si>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</si>
  <si>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</si>
  <si>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</si>
  <si>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</si>
  <si>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</si>
  <si>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</si>
  <si>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</si>
  <si>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</si>
  <si>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</si>
  <si>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</si>
  <si>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</si>
  <si>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</si>
  <si>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</si>
  <si>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</si>
  <si>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</si>
  <si>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</si>
  <si>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</si>
  <si>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</si>
  <si>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</si>
  <si>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</si>
  <si>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</si>
  <si>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</si>
  <si>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</si>
  <si>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</si>
  <si>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</si>
  <si>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</si>
  <si>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</si>
  <si>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</si>
  <si>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</si>
  <si>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</si>
  <si>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</si>
  <si>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</si>
  <si>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</si>
  <si>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</si>
  <si>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</si>
  <si>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</si>
  <si>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</si>
  <si>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</si>
  <si>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</si>
  <si>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</si>
  <si>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</si>
  <si>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</si>
  <si>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</si>
  <si>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</si>
  <si>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</si>
  <si>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</si>
  <si>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</si>
  <si>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</si>
  <si>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</si>
  <si>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</si>
  <si>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</si>
  <si>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</si>
  <si>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</si>
  <si>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</si>
  <si>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</si>
  <si>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</si>
  <si>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</si>
  <si>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</si>
  <si>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</si>
  <si>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</si>
  <si>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</si>
  <si>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</si>
  <si>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</si>
  <si>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</si>
  <si>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</si>
  <si>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</si>
  <si>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</si>
  <si>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</si>
  <si>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</si>
  <si>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</si>
  <si>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</si>
  <si>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</si>
  <si>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</si>
  <si>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</si>
  <si>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</si>
  <si>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</si>
  <si>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</si>
  <si>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</si>
  <si>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</si>
  <si>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</si>
  <si>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</si>
  <si>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</si>
  <si>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</si>
  <si>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</si>
  <si>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</si>
  <si>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</si>
  <si>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</si>
  <si>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</si>
  <si>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</si>
  <si>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</si>
  <si>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</si>
  <si>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</si>
  <si>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</si>
  <si>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</si>
  <si>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</si>
  <si>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</si>
  <si>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</si>
  <si>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</si>
  <si>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</si>
  <si>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</si>
  <si>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</si>
  <si>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</si>
  <si>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</si>
  <si>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</si>
  <si>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</si>
  <si>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</si>
  <si>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</si>
  <si>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</si>
  <si>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</si>
  <si>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</si>
  <si>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</si>
  <si>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</si>
  <si>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</si>
  <si>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</si>
  <si>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</si>
  <si>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</si>
  <si>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</si>
  <si>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</si>
  <si>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</si>
  <si>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</si>
  <si>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</si>
  <si>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</si>
  <si>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</si>
  <si>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</si>
  <si>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</si>
  <si>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</si>
  <si>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</si>
  <si>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</si>
  <si>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</si>
  <si>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</si>
  <si>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</si>
  <si>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</si>
  <si>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</si>
  <si>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</si>
  <si>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</si>
  <si>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</si>
  <si>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</si>
  <si>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</si>
  <si>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</si>
  <si>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</si>
  <si>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</si>
  <si>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</si>
  <si>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</si>
  <si>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</si>
  <si>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</si>
  <si>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</si>
  <si>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</si>
  <si>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</si>
  <si>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</si>
  <si>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</si>
  <si>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</si>
  <si>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</si>
  <si>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</si>
  <si>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</si>
  <si>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</si>
  <si>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</si>
  <si>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</si>
  <si>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</si>
  <si>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</si>
  <si>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</si>
  <si>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</si>
  <si>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</si>
  <si>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</si>
  <si>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</si>
  <si>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</si>
  <si>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</si>
  <si>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</si>
  <si>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</si>
  <si>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</si>
  <si>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</si>
  <si>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</si>
  <si>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</si>
  <si>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</si>
  <si>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</si>
  <si>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</si>
  <si>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</si>
  <si>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</si>
  <si>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</si>
  <si>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</si>
  <si>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</si>
  <si>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</si>
  <si>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</si>
  <si>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</si>
  <si>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</si>
  <si>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</si>
  <si>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</si>
  <si>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</si>
  <si>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</si>
  <si>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</si>
  <si>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</si>
  <si>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</si>
  <si>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</si>
  <si>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</si>
  <si>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</si>
  <si>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</si>
  <si>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</si>
  <si>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</si>
  <si>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</si>
  <si>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</si>
  <si>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</si>
  <si>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</si>
  <si>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</si>
  <si>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</si>
  <si>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</si>
  <si>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</si>
  <si>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</si>
  <si>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</si>
  <si>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</si>
  <si>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</si>
  <si>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</si>
  <si>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</si>
  <si>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</si>
  <si>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</si>
  <si>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</si>
  <si>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</si>
  <si>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</si>
  <si>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</si>
  <si>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</si>
  <si>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</si>
  <si>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</si>
  <si>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</si>
  <si>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</si>
  <si>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</si>
  <si>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</si>
  <si>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</si>
  <si>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</si>
  <si>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</si>
  <si>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</si>
  <si>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</si>
  <si>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</si>
  <si>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</si>
  <si>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</si>
  <si>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</si>
  <si>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</si>
  <si>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</si>
  <si>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</si>
  <si>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</si>
  <si>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</si>
  <si>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</si>
  <si>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</si>
  <si>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</si>
  <si>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</si>
  <si>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</si>
  <si>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</si>
  <si>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</si>
  <si>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</si>
  <si>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</si>
  <si>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</si>
  <si>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</si>
  <si>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</si>
  <si>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</si>
  <si>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</si>
  <si>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</si>
  <si>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</si>
  <si>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</si>
  <si>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</si>
  <si>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</si>
  <si>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</si>
  <si>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</si>
  <si>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</si>
  <si>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</si>
  <si>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</si>
  <si>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</si>
  <si>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</si>
  <si>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</si>
  <si>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</si>
  <si>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</si>
  <si>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</si>
  <si>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</si>
  <si>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</si>
  <si>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</si>
  <si>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</si>
  <si>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</si>
  <si>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</si>
  <si>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</si>
  <si>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</si>
  <si>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</si>
  <si>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</si>
  <si>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</si>
  <si>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</si>
  <si>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</si>
  <si>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</si>
  <si>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</si>
  <si>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</si>
  <si>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</si>
  <si>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</si>
  <si>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</si>
  <si>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</si>
  <si>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</si>
  <si>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</si>
  <si>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</si>
  <si>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</si>
  <si>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</si>
  <si>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</si>
  <si>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</si>
  <si>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</si>
  <si>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</si>
  <si>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</si>
  <si>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</si>
  <si>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</si>
  <si>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</si>
  <si>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</si>
  <si>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</si>
  <si>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</si>
  <si>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</si>
  <si>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</si>
  <si>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</si>
  <si>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</si>
  <si>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</si>
  <si>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</si>
  <si>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</si>
  <si>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</si>
  <si>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</si>
  <si>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</si>
  <si>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</si>
  <si>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</si>
  <si>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</si>
  <si>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</si>
  <si>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</si>
  <si>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</si>
  <si>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</si>
  <si>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</si>
  <si>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</si>
  <si>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</si>
  <si>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</si>
  <si>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</si>
  <si>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</si>
  <si>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</si>
  <si>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</si>
  <si>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</si>
  <si>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</si>
  <si>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</si>
  <si>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</si>
  <si>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</si>
  <si>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</si>
  <si>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</si>
  <si>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</si>
  <si>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</si>
  <si>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</si>
  <si>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</si>
  <si>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</si>
  <si>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</si>
  <si>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</si>
  <si>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</si>
  <si>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</si>
  <si>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</si>
  <si>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</si>
  <si>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</si>
  <si>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</si>
  <si>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</si>
  <si>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</si>
  <si>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</si>
  <si>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</si>
  <si>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</si>
  <si>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</si>
  <si>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</si>
  <si>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</si>
  <si>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</si>
  <si>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</si>
  <si>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</si>
  <si>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</si>
  <si>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</si>
  <si>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</si>
  <si>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</si>
  <si>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</si>
  <si>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</si>
  <si>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</si>
  <si>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</si>
  <si>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</si>
  <si>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</si>
  <si>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</si>
  <si>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</si>
  <si>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</si>
  <si>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</si>
  <si>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</si>
  <si>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</si>
  <si>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</si>
  <si>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</si>
  <si>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</si>
  <si>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</si>
  <si>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</si>
  <si>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</si>
  <si>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</si>
  <si>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</si>
  <si>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</si>
  <si>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</si>
  <si>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</si>
  <si>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</si>
  <si>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</si>
  <si>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</si>
  <si>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</si>
  <si>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</si>
  <si>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</si>
  <si>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</si>
  <si>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</si>
  <si>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</si>
  <si>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</si>
  <si>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</si>
  <si>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</si>
  <si>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</si>
  <si>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</si>
  <si>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</si>
  <si>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</si>
  <si>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</si>
  <si>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</si>
  <si>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</si>
  <si>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</si>
  <si>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</si>
  <si>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</si>
  <si>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</si>
  <si>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</si>
  <si>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</si>
  <si>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</si>
  <si>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</si>
  <si>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</si>
  <si>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</si>
  <si>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</si>
  <si>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</si>
  <si>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</si>
  <si>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</si>
  <si>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</si>
  <si>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</si>
  <si>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</si>
  <si>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</si>
  <si>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</si>
  <si>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</si>
  <si>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</si>
  <si>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</si>
  <si>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</si>
  <si>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</si>
  <si>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</si>
  <si>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</si>
  <si>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</si>
  <si>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</si>
  <si>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</si>
  <si>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</si>
  <si>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</si>
  <si>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</si>
  <si>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</si>
  <si>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</si>
  <si>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</si>
  <si>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</si>
  <si>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</si>
  <si>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</si>
  <si>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</si>
  <si>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</si>
  <si>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</si>
  <si>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</si>
  <si>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</si>
  <si>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</si>
  <si>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</si>
  <si>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</si>
  <si>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</si>
  <si>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</si>
  <si>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</si>
  <si>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</si>
  <si>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</si>
  <si>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</si>
  <si>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</si>
  <si>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</si>
  <si>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</si>
  <si>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</si>
  <si>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</si>
  <si>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</si>
  <si>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</si>
  <si>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</si>
  <si>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</si>
  <si>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</si>
  <si>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</si>
  <si>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</si>
  <si>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</si>
  <si>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</si>
  <si>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</si>
  <si>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</si>
  <si>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</si>
  <si>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</si>
  <si>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</si>
  <si>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</si>
  <si>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</si>
  <si>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</si>
  <si>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</si>
  <si>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</si>
  <si>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</si>
  <si>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</si>
  <si>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</si>
  <si>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</si>
  <si>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</si>
  <si>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</si>
  <si>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</si>
  <si>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</si>
  <si>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</si>
  <si>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</si>
  <si>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</si>
  <si>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</si>
  <si>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</si>
  <si>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</si>
  <si>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</si>
  <si>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</si>
  <si>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</si>
  <si>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</si>
  <si>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</si>
  <si>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</si>
  <si>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</si>
  <si>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</si>
  <si>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</si>
  <si>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</si>
  <si>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</si>
  <si>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</si>
  <si>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</si>
  <si>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</si>
  <si>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</si>
  <si>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</si>
  <si>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</si>
  <si>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</si>
  <si>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</si>
  <si>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</si>
  <si>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</si>
  <si>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</si>
  <si>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</si>
  <si>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</si>
  <si>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</si>
  <si>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</si>
  <si>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</si>
  <si>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</si>
  <si>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</si>
  <si>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</si>
  <si>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</si>
  <si>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</si>
  <si>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</si>
  <si>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</si>
  <si>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</si>
  <si>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</si>
  <si>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</si>
  <si>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</si>
  <si>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</si>
  <si>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</si>
  <si>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</si>
  <si>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</si>
  <si>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</si>
  <si>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</si>
  <si>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</si>
  <si>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</si>
  <si>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</si>
  <si>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</si>
  <si>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</si>
  <si>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</si>
  <si>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</si>
  <si>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</si>
  <si>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</si>
  <si>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</si>
  <si>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</si>
  <si>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</si>
  <si>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</si>
  <si>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</si>
  <si>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</si>
  <si>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</si>
  <si>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</si>
  <si>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</si>
  <si>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</si>
  <si>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</si>
  <si>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</si>
  <si>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</si>
  <si>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</si>
  <si>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</si>
  <si>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</si>
  <si>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</si>
  <si>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</si>
  <si>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</si>
  <si>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</si>
  <si>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</si>
  <si>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</si>
  <si>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</si>
  <si>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</si>
  <si>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</si>
  <si>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</si>
  <si>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</si>
  <si>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</si>
  <si>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</si>
  <si>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</si>
  <si>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</si>
  <si>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</si>
  <si>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</si>
  <si>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</si>
  <si>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</si>
  <si>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</si>
  <si>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</si>
  <si>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</si>
  <si>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</si>
  <si>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</si>
  <si>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</si>
  <si>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</si>
  <si>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</si>
  <si>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</si>
  <si>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</si>
  <si>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</si>
  <si>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</si>
  <si>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</si>
  <si>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</si>
  <si>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</si>
  <si>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</si>
  <si>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</si>
  <si>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</si>
  <si>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</si>
  <si>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</si>
  <si>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</si>
  <si>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</si>
  <si>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</si>
  <si>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</si>
  <si>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</si>
  <si>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</si>
  <si>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</si>
  <si>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</si>
  <si>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</si>
  <si>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</si>
  <si>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</si>
  <si>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</si>
  <si>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</si>
  <si>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</si>
  <si>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</si>
  <si>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</si>
  <si>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</si>
  <si>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</si>
  <si>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</si>
  <si>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</si>
  <si>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</si>
  <si>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</si>
  <si>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</si>
  <si>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</si>
  <si>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</si>
  <si>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</si>
  <si>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</si>
  <si>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</si>
  <si>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</si>
  <si>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</si>
  <si>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</si>
  <si>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</si>
  <si>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</si>
  <si>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</si>
  <si>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</si>
  <si>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</si>
  <si>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</si>
  <si>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</si>
  <si>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</si>
  <si>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</si>
  <si>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</si>
  <si>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</si>
  <si>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</si>
  <si>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</si>
  <si>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</si>
  <si>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</si>
  <si>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</si>
  <si>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</si>
  <si>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</si>
  <si>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</si>
  <si>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</si>
  <si>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</si>
  <si>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</si>
  <si>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</si>
  <si>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</si>
  <si>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</si>
  <si>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</si>
  <si>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</si>
  <si>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</si>
  <si>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</si>
  <si>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</si>
  <si>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</si>
  <si>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</si>
  <si>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</si>
  <si>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</si>
  <si>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</si>
  <si>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</si>
  <si>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</si>
  <si>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</si>
  <si>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</si>
  <si>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</si>
  <si>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</si>
  <si>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</si>
  <si>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</si>
  <si>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</si>
  <si>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</si>
  <si>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</si>
  <si>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</si>
  <si>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</si>
  <si>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</si>
  <si>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</si>
  <si>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</si>
  <si>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</si>
  <si>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</si>
  <si>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</si>
  <si>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</si>
  <si>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</si>
  <si>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</si>
  <si>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</si>
  <si>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</si>
  <si>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</si>
  <si>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</si>
  <si>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</si>
  <si>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</si>
  <si>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</si>
  <si>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</si>
  <si>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</si>
  <si>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</si>
  <si>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</si>
  <si>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</si>
  <si>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</si>
  <si>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</si>
  <si>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</si>
  <si>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</si>
  <si>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</si>
  <si>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</si>
  <si>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</si>
  <si>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</si>
  <si>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</si>
  <si>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</si>
  <si>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</si>
  <si>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</si>
  <si>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</si>
  <si>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</si>
  <si>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</si>
  <si>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</si>
  <si>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</si>
  <si>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</si>
  <si>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</si>
  <si>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</si>
  <si>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</si>
  <si>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</si>
  <si>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</si>
  <si>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</si>
  <si>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</si>
  <si>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</si>
  <si>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</si>
  <si>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</si>
  <si>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</si>
  <si>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</si>
  <si>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</si>
  <si>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</si>
  <si>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</si>
  <si>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</si>
  <si>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</si>
  <si>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</si>
  <si>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</si>
  <si>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</si>
  <si>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</si>
  <si>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</si>
  <si>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</si>
  <si>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</si>
  <si>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</si>
  <si>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</si>
  <si>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</si>
  <si>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</si>
  <si>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</si>
  <si>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</si>
  <si>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</si>
  <si>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</si>
  <si>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</si>
  <si>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</si>
  <si>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</si>
  <si>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</si>
  <si>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</si>
  <si>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</si>
  <si>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</si>
  <si>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</si>
  <si>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</si>
  <si>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</si>
  <si>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</si>
  <si>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</si>
  <si>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</si>
  <si>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</si>
  <si>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</si>
  <si>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</si>
  <si>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</si>
  <si>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</si>
  <si>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</si>
  <si>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</si>
  <si>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</si>
  <si>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</si>
  <si>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</si>
  <si>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</si>
  <si>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</si>
  <si>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</si>
  <si>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</si>
  <si>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</si>
  <si>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</si>
  <si>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</si>
  <si>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</si>
  <si>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</si>
  <si>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</si>
  <si>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</si>
  <si>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</si>
  <si>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</si>
  <si>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</si>
  <si>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</si>
  <si>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</si>
  <si>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</si>
  <si>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</si>
  <si>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</si>
  <si>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</si>
  <si>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</si>
  <si>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</si>
  <si>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</si>
  <si>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</si>
  <si>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</si>
  <si>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</si>
  <si>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</si>
  <si>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</si>
  <si>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</si>
  <si>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</si>
  <si>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</si>
  <si>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</si>
  <si>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</si>
  <si>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</si>
  <si>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</si>
  <si>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</si>
  <si>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</si>
  <si>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</si>
  <si>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</si>
  <si>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</si>
  <si>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</si>
  <si>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</si>
  <si>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</si>
  <si>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</si>
  <si>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</si>
  <si>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</si>
  <si>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</si>
  <si>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</si>
  <si>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</si>
  <si>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</si>
  <si>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</si>
  <si>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</si>
  <si>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</si>
  <si>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</si>
  <si>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</si>
  <si>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</si>
  <si>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</si>
  <si>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</si>
  <si>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</si>
  <si>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</si>
  <si>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</si>
  <si>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</si>
  <si>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</si>
  <si>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</si>
  <si>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</si>
  <si>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</si>
  <si>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</si>
  <si>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</si>
  <si>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</si>
  <si>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</si>
  <si>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</si>
  <si>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</si>
  <si>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</si>
  <si>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</si>
  <si>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</si>
  <si>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</si>
  <si>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</si>
  <si>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</si>
  <si>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</si>
  <si>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</si>
  <si>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</si>
  <si>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</si>
  <si>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</si>
  <si>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</si>
  <si>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</si>
  <si>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</si>
  <si>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</si>
  <si>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</si>
  <si>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</si>
  <si>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</si>
  <si>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</si>
  <si>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</si>
  <si>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</si>
  <si>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</si>
  <si>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</si>
  <si>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</si>
  <si>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</si>
  <si>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</si>
  <si>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</si>
  <si>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</si>
  <si>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</si>
  <si>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</si>
  <si>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</si>
  <si>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</si>
  <si>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</si>
  <si>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</si>
  <si>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</si>
  <si>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</si>
  <si>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</si>
  <si>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</si>
  <si>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</si>
  <si>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</si>
  <si>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</si>
  <si>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</si>
  <si>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</si>
  <si>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</si>
  <si>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</si>
  <si>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</si>
  <si>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</si>
  <si>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</si>
  <si>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</si>
  <si>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</si>
  <si>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</si>
  <si>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</si>
  <si>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</si>
  <si>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</si>
  <si>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</si>
  <si>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</si>
  <si>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</si>
  <si>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</si>
  <si>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</si>
  <si>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</si>
  <si>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</si>
  <si>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</si>
  <si>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</si>
  <si>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</si>
  <si>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</si>
  <si>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</si>
  <si>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</si>
  <si>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</si>
  <si>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</si>
  <si>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</si>
  <si>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</si>
  <si>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</si>
  <si>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</si>
  <si>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</si>
  <si>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</si>
  <si>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</si>
  <si>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</si>
  <si>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</si>
  <si>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</si>
  <si>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</si>
  <si>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</si>
  <si>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</si>
  <si>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</si>
  <si>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</si>
  <si>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</si>
  <si>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</si>
  <si>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</si>
  <si>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</si>
  <si>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</si>
  <si>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</si>
  <si>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</si>
  <si>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</si>
  <si>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</si>
  <si>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</si>
  <si>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</si>
  <si>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</si>
  <si>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</si>
  <si>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</si>
  <si>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</si>
  <si>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</si>
  <si>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</si>
  <si>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</si>
  <si>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</si>
  <si>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</si>
  <si>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</si>
  <si>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</si>
  <si>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</si>
  <si>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</si>
  <si>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</si>
  <si>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</si>
  <si>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</si>
  <si>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</si>
  <si>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</si>
  <si>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</si>
  <si>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</si>
  <si>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</si>
  <si>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</si>
  <si>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</si>
  <si>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</si>
  <si>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</si>
  <si>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</si>
  <si>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</si>
  <si>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</si>
  <si>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</si>
  <si>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</si>
  <si>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</si>
  <si>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</si>
  <si>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</si>
  <si>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</si>
  <si>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</si>
  <si>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</si>
  <si>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</si>
  <si>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</si>
  <si>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</si>
  <si>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</si>
  <si>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</si>
  <si>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</si>
  <si>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</si>
  <si>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</si>
  <si>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</si>
  <si>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</si>
  <si>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</si>
  <si>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</si>
  <si>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</si>
  <si>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</si>
  <si>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</si>
  <si>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</si>
  <si>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</si>
  <si>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</si>
  <si>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</si>
  <si>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</si>
  <si>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</si>
  <si>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</si>
  <si>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</si>
  <si>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</si>
  <si>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</si>
  <si>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</si>
  <si>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</si>
  <si>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</si>
  <si>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</si>
  <si>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</si>
  <si>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</si>
  <si>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</si>
  <si>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</si>
  <si>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</si>
  <si>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</si>
  <si>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</si>
  <si>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</si>
  <si>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</si>
  <si>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</si>
  <si>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</si>
  <si>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</si>
  <si>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</si>
  <si>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</si>
  <si>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</si>
  <si>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</si>
  <si>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</si>
  <si>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</si>
  <si>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</si>
  <si>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</si>
  <si>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</si>
  <si>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</si>
  <si>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</si>
  <si>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</si>
  <si>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</si>
  <si>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</si>
  <si>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</si>
  <si>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</si>
  <si>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</si>
  <si>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</si>
  <si>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</si>
  <si>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</si>
  <si>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</si>
  <si>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</si>
  <si>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</si>
  <si>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</si>
  <si>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</si>
  <si>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</si>
  <si>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</si>
  <si>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</si>
  <si>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</si>
  <si>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</si>
  <si>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</si>
  <si>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</si>
  <si>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</si>
  <si>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</si>
  <si>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</si>
  <si>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</si>
  <si>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</si>
  <si>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</si>
  <si>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</si>
  <si>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</si>
  <si>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</si>
  <si>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</si>
  <si>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</si>
  <si>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</si>
  <si>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</si>
  <si>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</si>
  <si>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</si>
  <si>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</si>
  <si>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</si>
  <si>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</si>
  <si>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</si>
  <si>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</si>
  <si>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</si>
  <si>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</si>
  <si>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</si>
  <si>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</si>
  <si>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</si>
  <si>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</si>
  <si>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</si>
  <si>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</si>
  <si>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</si>
  <si>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</si>
  <si>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</si>
  <si>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</si>
  <si>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</si>
  <si>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</si>
  <si>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</si>
  <si>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</si>
  <si>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</si>
  <si>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</si>
  <si>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</si>
  <si>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</si>
  <si>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</si>
  <si>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</si>
  <si>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</si>
  <si>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</si>
  <si>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</si>
  <si>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</si>
  <si>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</si>
  <si>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</si>
  <si>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</si>
  <si>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</si>
  <si>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</si>
  <si>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</si>
  <si>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</si>
  <si>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</si>
  <si>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</si>
  <si>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</si>
  <si>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</si>
  <si>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</si>
  <si>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</si>
  <si>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</si>
  <si>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</si>
  <si>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</si>
  <si>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</si>
  <si>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</si>
  <si>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</si>
  <si>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</si>
  <si>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</si>
  <si>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</si>
  <si>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</si>
  <si>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</si>
  <si>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</si>
  <si>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</si>
  <si>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</si>
  <si>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</si>
  <si>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</si>
  <si>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</si>
  <si>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</si>
  <si>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</si>
  <si>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</si>
  <si>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</si>
  <si>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</si>
  <si>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</si>
  <si>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</si>
  <si>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</si>
  <si>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</si>
  <si>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</si>
  <si>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</si>
  <si>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</si>
  <si>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</si>
  <si>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</si>
  <si>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</si>
  <si>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</si>
  <si>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</si>
  <si>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</si>
  <si>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</si>
  <si>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</si>
  <si>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</si>
  <si>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</si>
  <si>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</si>
  <si>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</si>
  <si>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</si>
  <si>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</si>
  <si>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</si>
  <si>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</si>
  <si>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</si>
  <si>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</si>
  <si>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</si>
  <si>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</si>
  <si>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</si>
  <si>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</si>
  <si>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</si>
  <si>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</si>
  <si>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</si>
  <si>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</si>
  <si>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</si>
  <si>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</si>
  <si>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</si>
  <si>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</si>
  <si>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</si>
  <si>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</si>
  <si>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</si>
  <si>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</si>
  <si>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</si>
  <si>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</si>
  <si>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</si>
  <si>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</si>
  <si>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</si>
  <si>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</si>
  <si>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</si>
  <si>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</si>
  <si>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</si>
  <si>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</si>
  <si>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</si>
  <si>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</si>
  <si>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</si>
  <si>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</si>
  <si>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</si>
  <si>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</si>
  <si>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</si>
  <si>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</si>
  <si>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</si>
  <si>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</si>
  <si>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</si>
  <si>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</si>
  <si>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</si>
  <si>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</si>
  <si>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</si>
  <si>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</si>
  <si>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</si>
  <si>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</si>
  <si>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</si>
  <si>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</si>
  <si>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</si>
  <si>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</si>
  <si>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</si>
  <si>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</si>
  <si>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</si>
  <si>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</si>
  <si>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</si>
  <si>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</si>
  <si>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</si>
  <si>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</si>
  <si>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</si>
  <si>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</si>
  <si>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</si>
  <si>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</si>
  <si>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</si>
  <si>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</si>
  <si>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</si>
  <si>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</si>
  <si>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</si>
  <si>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</si>
  <si>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</si>
  <si>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</si>
  <si>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</si>
  <si>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</si>
  <si>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</si>
  <si>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</si>
  <si>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</si>
  <si>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</si>
  <si>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</si>
  <si>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</si>
  <si>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</si>
  <si>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</si>
  <si>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</si>
  <si>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</si>
  <si>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</si>
  <si>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</si>
  <si>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</si>
  <si>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</si>
  <si>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</si>
  <si>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</si>
  <si>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</si>
  <si>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</si>
  <si>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</si>
  <si>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</si>
  <si>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</si>
  <si>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</si>
  <si>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</si>
  <si>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</si>
  <si>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</si>
  <si>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</si>
  <si>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</si>
  <si>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</si>
  <si>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</si>
  <si>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</si>
  <si>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</si>
  <si>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</si>
  <si>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</si>
  <si>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</si>
  <si>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</si>
  <si>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</si>
  <si>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</si>
  <si>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</si>
  <si>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</si>
  <si>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</si>
  <si>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</si>
  <si>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</si>
  <si>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</si>
  <si>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</si>
  <si>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</si>
  <si>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</si>
  <si>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</si>
  <si>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</si>
  <si>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</si>
  <si>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</si>
  <si>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</si>
  <si>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</si>
  <si>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</si>
  <si>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</si>
  <si>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</si>
  <si>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</si>
  <si>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</si>
  <si>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</si>
  <si>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</si>
  <si>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</si>
  <si>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</si>
  <si>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</si>
  <si>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</si>
  <si>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</si>
  <si>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</si>
  <si>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</si>
  <si>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</si>
  <si>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</si>
  <si>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</si>
  <si>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</si>
  <si>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</si>
  <si>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</si>
  <si>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</si>
  <si>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</si>
  <si>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</si>
  <si>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</si>
  <si>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</si>
  <si>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</si>
  <si>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</si>
  <si>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</si>
  <si>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</si>
  <si>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</si>
  <si>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</si>
  <si>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</si>
  <si>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</si>
  <si>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</si>
  <si>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</si>
  <si>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</si>
  <si>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</si>
  <si>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</si>
  <si>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</si>
  <si>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</si>
  <si>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</si>
  <si>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</si>
  <si>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</si>
  <si>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</si>
  <si>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</si>
  <si>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</si>
  <si>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</si>
  <si>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</si>
  <si>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</si>
  <si>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</si>
  <si>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</si>
  <si>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</si>
  <si>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</si>
  <si>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</si>
  <si>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</si>
  <si>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</si>
  <si>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</si>
  <si>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</si>
  <si>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</si>
  <si>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</si>
  <si>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</si>
  <si>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</si>
  <si>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</si>
  <si>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</si>
  <si>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</si>
  <si>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</si>
  <si>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</si>
  <si>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</si>
  <si>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</si>
  <si>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</si>
  <si>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</si>
  <si>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</si>
  <si>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</si>
  <si>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</si>
  <si>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</si>
  <si>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</si>
  <si>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</si>
  <si>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</si>
  <si>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</si>
  <si>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</si>
  <si>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</si>
  <si>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</si>
  <si>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</si>
  <si>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</si>
  <si>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</si>
  <si>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</si>
  <si>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</si>
  <si>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</si>
  <si>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</si>
  <si>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</si>
  <si>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</si>
  <si>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</si>
  <si>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</si>
  <si>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</si>
  <si>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</si>
  <si>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</si>
  <si>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</si>
  <si>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</si>
  <si>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</si>
  <si>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</si>
  <si>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</si>
  <si>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</si>
  <si>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</si>
  <si>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</si>
  <si>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</si>
  <si>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</si>
  <si>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</si>
  <si>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</si>
  <si>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</si>
  <si>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</si>
  <si>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</si>
  <si>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</si>
  <si>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</si>
  <si>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</si>
  <si>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</si>
  <si>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</si>
  <si>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</si>
  <si>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</si>
  <si>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</si>
  <si>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</si>
  <si>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</si>
  <si>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</si>
  <si>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</si>
  <si>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</si>
  <si>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</si>
  <si>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</si>
  <si>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</si>
  <si>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</si>
  <si>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</si>
  <si>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</si>
  <si>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</si>
  <si>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</si>
  <si>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</si>
  <si>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</si>
  <si>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</si>
  <si>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</si>
  <si>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</si>
  <si>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</si>
  <si>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</si>
  <si>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</si>
  <si>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</si>
  <si>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</si>
  <si>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</si>
  <si>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</si>
  <si>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</si>
  <si>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</si>
  <si>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</si>
  <si>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</si>
  <si>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</si>
  <si>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</si>
  <si>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</si>
  <si>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</si>
  <si>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</si>
  <si>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</si>
  <si>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</si>
  <si>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</si>
  <si>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</si>
  <si>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</si>
  <si>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</si>
  <si>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</si>
  <si>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</si>
  <si>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</si>
  <si>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</si>
  <si>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</si>
  <si>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</si>
  <si>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</si>
  <si>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</si>
  <si>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</si>
  <si>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</si>
  <si>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</si>
  <si>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</si>
  <si>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</si>
  <si>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</si>
  <si>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</si>
  <si>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</si>
  <si>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</si>
  <si>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</si>
  <si>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</si>
  <si>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</si>
  <si>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</si>
  <si>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</si>
  <si>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</si>
  <si>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</si>
  <si>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</si>
  <si>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</si>
  <si>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</si>
  <si>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</si>
  <si>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</si>
  <si>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</si>
  <si>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</si>
  <si>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</si>
  <si>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</si>
  <si>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</si>
  <si>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</si>
  <si>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</si>
  <si>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</si>
  <si>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</si>
  <si>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</si>
  <si>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</si>
  <si>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</si>
  <si>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</si>
  <si>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</si>
  <si>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</si>
  <si>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</si>
  <si>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</si>
  <si>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</si>
  <si>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</si>
  <si>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</si>
  <si>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</si>
  <si>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</si>
  <si>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</si>
  <si>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</si>
  <si>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</si>
  <si>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</si>
  <si>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</si>
  <si>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</si>
  <si>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</si>
  <si>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</si>
  <si>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</si>
  <si>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</si>
  <si>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</si>
  <si>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</si>
  <si>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</si>
  <si>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</si>
  <si>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</si>
  <si>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</si>
  <si>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</si>
  <si>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</si>
  <si>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</si>
  <si>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</si>
  <si>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</si>
  <si>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</si>
  <si>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</si>
  <si>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</si>
  <si>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</si>
  <si>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</si>
  <si>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</si>
  <si>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</si>
  <si>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</si>
  <si>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</si>
  <si>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</si>
  <si>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</si>
  <si>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</si>
  <si>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</si>
  <si>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</si>
  <si>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</si>
  <si>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</si>
  <si>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</si>
  <si>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</si>
  <si>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</si>
  <si>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</si>
  <si>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</si>
  <si>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</si>
  <si>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</si>
  <si>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</si>
  <si>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</si>
  <si>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</si>
  <si>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</si>
  <si>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</si>
  <si>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</si>
  <si>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</si>
  <si>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</si>
  <si>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</si>
  <si>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</si>
  <si>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</si>
  <si>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</si>
  <si>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</si>
  <si>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</si>
  <si>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</si>
  <si>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</si>
  <si>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</si>
  <si>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</si>
  <si>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</si>
  <si>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</si>
  <si>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</si>
  <si>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</si>
  <si>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</si>
  <si>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</si>
  <si>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</si>
  <si>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</si>
  <si>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</si>
  <si>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</si>
  <si>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</si>
  <si>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</si>
  <si>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</si>
  <si>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</si>
  <si>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</si>
  <si>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</si>
  <si>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</si>
  <si>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</si>
  <si>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</si>
  <si>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</si>
  <si>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</si>
  <si>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</si>
  <si>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</si>
  <si>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</si>
  <si>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</si>
  <si>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</si>
  <si>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</si>
  <si>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</si>
  <si>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</si>
  <si>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</si>
  <si>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</si>
  <si>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</si>
  <si>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</si>
  <si>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</si>
  <si>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</si>
  <si>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</si>
  <si>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</si>
  <si>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</si>
  <si>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</si>
  <si>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</si>
  <si>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</si>
  <si>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</si>
  <si>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</si>
  <si>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</si>
  <si>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</si>
  <si>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</si>
  <si>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</si>
  <si>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</si>
  <si>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</si>
  <si>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</si>
  <si>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</si>
  <si>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</si>
  <si>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</si>
  <si>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</si>
  <si>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</si>
  <si>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</si>
  <si>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</si>
  <si>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</si>
  <si>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</si>
  <si>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</si>
  <si>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</si>
  <si>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</si>
  <si>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</si>
  <si>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</si>
  <si>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</si>
  <si>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</si>
  <si>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</si>
  <si>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</si>
  <si>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</si>
  <si>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</si>
  <si>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</si>
  <si>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</si>
  <si>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</si>
  <si>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</si>
  <si>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</si>
  <si>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</si>
  <si>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</si>
  <si>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</si>
  <si>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</si>
  <si>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</si>
  <si>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</si>
  <si>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</si>
  <si>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</si>
  <si>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</si>
  <si>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</si>
  <si>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</si>
  <si>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</si>
  <si>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</si>
  <si>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</si>
  <si>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</si>
  <si>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</si>
  <si>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</si>
  <si>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</si>
  <si>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</si>
  <si>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</si>
  <si>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</si>
  <si>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</si>
  <si>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</si>
  <si>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</si>
  <si>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</si>
  <si>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</si>
  <si>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</si>
  <si>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</si>
  <si>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</si>
  <si>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</si>
  <si>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</si>
  <si>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</si>
  <si>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</si>
  <si>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</si>
  <si>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</si>
  <si>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</si>
  <si>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</si>
  <si>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</si>
  <si>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</si>
  <si>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</si>
  <si>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</si>
  <si>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</si>
  <si>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</si>
  <si>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</si>
  <si>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</si>
  <si>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</si>
  <si>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</si>
  <si>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</si>
  <si>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</si>
  <si>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</si>
  <si>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</si>
  <si>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</si>
  <si>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</si>
  <si>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</si>
  <si>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</si>
  <si>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</si>
  <si>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</si>
  <si>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</si>
  <si>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</si>
  <si>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</si>
  <si>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</si>
  <si>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</si>
  <si>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</si>
  <si>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</si>
  <si>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</si>
  <si>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</si>
  <si>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</si>
  <si>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</si>
  <si>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</si>
  <si>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</si>
  <si>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</si>
  <si>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</si>
  <si>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</si>
  <si>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</si>
  <si>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</si>
  <si>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</si>
  <si>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</si>
  <si>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</si>
  <si>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</si>
  <si>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</si>
  <si>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</si>
  <si>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</si>
  <si>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</si>
  <si>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</si>
  <si>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</si>
  <si>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</si>
  <si>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</si>
  <si>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</si>
  <si>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</si>
  <si>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</si>
  <si>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</si>
  <si>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</si>
  <si>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</si>
  <si>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</si>
  <si>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</si>
  <si>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</si>
  <si>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</si>
  <si>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</si>
  <si>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</si>
  <si>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</si>
  <si>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</si>
  <si>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</si>
  <si>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</si>
  <si>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</si>
  <si>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</si>
  <si>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</si>
  <si>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</si>
  <si>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</si>
  <si>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</si>
  <si>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</si>
  <si>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</si>
  <si>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</si>
  <si>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</si>
  <si>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</si>
  <si>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</si>
  <si>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</si>
  <si>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</si>
  <si>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</si>
  <si>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</si>
  <si>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</si>
  <si>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</si>
  <si>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</si>
  <si>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</si>
  <si>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</si>
  <si>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</si>
  <si>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</si>
  <si>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</si>
  <si>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</si>
  <si>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</si>
  <si>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</si>
  <si>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</si>
  <si>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</si>
  <si>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</si>
  <si>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</si>
  <si>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</si>
  <si>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</si>
  <si>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</si>
  <si>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</si>
  <si>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</si>
  <si>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</si>
  <si>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</si>
  <si>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</si>
  <si>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</si>
  <si>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</si>
  <si>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</si>
  <si>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</si>
  <si>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</si>
  <si>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</si>
  <si>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</si>
  <si>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</si>
  <si>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</si>
  <si>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</si>
  <si>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</si>
  <si>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</si>
  <si>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</si>
  <si>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</si>
  <si>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</si>
  <si>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</si>
  <si>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</si>
  <si>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</si>
  <si>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</si>
  <si>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</si>
  <si>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</si>
  <si>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</si>
  <si>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</si>
  <si>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</si>
  <si>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</si>
  <si>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</si>
  <si>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</si>
  <si>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</si>
  <si>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</si>
  <si>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</si>
  <si>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</si>
  <si>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</si>
  <si>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</si>
  <si>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</si>
  <si>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</si>
  <si>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</si>
  <si>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</si>
  <si>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</si>
  <si>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</si>
  <si>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</si>
  <si>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</si>
  <si>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</si>
  <si>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</si>
  <si>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</si>
  <si>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</si>
  <si>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</si>
  <si>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</si>
  <si>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</si>
  <si>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</si>
  <si>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</si>
  <si>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</si>
  <si>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</si>
  <si>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</si>
  <si>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</si>
  <si>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</si>
  <si>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</si>
  <si>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</si>
  <si>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</si>
  <si>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</si>
  <si>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</si>
  <si>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</si>
  <si>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</si>
  <si>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</si>
  <si>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</si>
  <si>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</si>
  <si>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</si>
  <si>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</si>
  <si>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</si>
  <si>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</si>
  <si>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</si>
  <si>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</si>
  <si>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</si>
  <si>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</si>
  <si>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</si>
  <si>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</si>
  <si>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</si>
  <si>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</si>
  <si>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</si>
  <si>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</si>
  <si>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</si>
  <si>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</si>
  <si>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</si>
  <si>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</si>
  <si>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</si>
  <si>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</si>
  <si>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</si>
  <si>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</si>
  <si>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</si>
  <si>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</si>
  <si>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</si>
  <si>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</si>
  <si>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</si>
  <si>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</si>
  <si>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</si>
  <si>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</si>
  <si>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</si>
  <si>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</si>
  <si>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</si>
  <si>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</si>
  <si>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</si>
  <si>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</si>
  <si>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</si>
  <si>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</si>
  <si>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</si>
  <si>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</si>
  <si>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</si>
  <si>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</si>
  <si>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</si>
  <si>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</si>
  <si>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</si>
  <si>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</si>
  <si>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</si>
  <si>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</si>
  <si>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</si>
  <si>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</si>
  <si>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</si>
  <si>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</si>
  <si>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</si>
  <si>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</si>
  <si>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</si>
  <si>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</si>
  <si>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</si>
  <si>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</si>
  <si>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</si>
  <si>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</si>
  <si>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</si>
  <si>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</si>
  <si>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</si>
  <si>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</si>
  <si>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</si>
  <si>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</si>
  <si>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</si>
  <si>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</si>
  <si>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</si>
  <si>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</si>
  <si>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</si>
  <si>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</si>
  <si>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</si>
  <si>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</si>
  <si>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</si>
  <si>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</si>
  <si>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</si>
  <si>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</si>
  <si>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</si>
  <si>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</si>
  <si>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</si>
  <si>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</si>
  <si>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</si>
  <si>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</si>
  <si>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</si>
  <si>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</si>
  <si>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</si>
  <si>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</si>
  <si>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</si>
  <si>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</si>
  <si>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</si>
  <si>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</si>
  <si>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</si>
  <si>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</si>
  <si>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</si>
  <si>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</si>
  <si>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</si>
  <si>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</si>
  <si>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</si>
  <si>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</si>
  <si>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</si>
  <si>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</si>
  <si>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</si>
  <si>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</si>
  <si>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</si>
  <si>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</si>
  <si>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</si>
  <si>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</si>
  <si>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</si>
  <si>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</si>
  <si>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</si>
  <si>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</si>
  <si>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</si>
  <si>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</si>
  <si>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</si>
  <si>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</si>
  <si>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</si>
  <si>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</si>
  <si>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</si>
  <si>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</si>
  <si>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</si>
  <si>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</si>
  <si>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</si>
  <si>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</si>
  <si>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</si>
  <si>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</si>
  <si>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</si>
  <si>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</si>
  <si>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</si>
  <si>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</si>
  <si>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</si>
  <si>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</si>
  <si>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</si>
  <si>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</si>
  <si>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</si>
  <si>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</si>
  <si>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</si>
  <si>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</si>
  <si>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</si>
  <si>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</si>
  <si>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</si>
  <si>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</si>
  <si>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</si>
  <si>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</si>
  <si>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</si>
  <si>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</si>
  <si>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</si>
  <si>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</si>
  <si>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</si>
  <si>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</si>
  <si>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</si>
  <si>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</si>
  <si>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</si>
  <si>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</si>
  <si>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</si>
  <si>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</si>
  <si>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</si>
  <si>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</si>
  <si>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</si>
  <si>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</si>
  <si>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</si>
  <si>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</si>
  <si>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</si>
  <si>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</si>
  <si>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</si>
  <si>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</si>
  <si>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</si>
  <si>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</si>
  <si>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</si>
  <si>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</si>
  <si>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</si>
  <si>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</si>
  <si>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</si>
  <si>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</si>
  <si>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</si>
  <si>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</si>
  <si>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</si>
  <si>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</si>
  <si>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</si>
  <si>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</si>
  <si>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</si>
  <si>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</si>
  <si>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</si>
  <si>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</si>
  <si>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</si>
  <si>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</si>
  <si>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</si>
  <si>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</si>
  <si>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</si>
  <si>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</si>
  <si>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</si>
  <si>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</si>
  <si>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</si>
  <si>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</si>
  <si>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</si>
  <si>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</si>
  <si>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</si>
  <si>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</si>
  <si>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</si>
  <si>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</si>
  <si>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</si>
  <si>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</si>
  <si>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</si>
  <si>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</si>
  <si>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</si>
  <si>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</si>
  <si>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</si>
  <si>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</si>
  <si>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</si>
  <si>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</si>
  <si>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</si>
  <si>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</si>
  <si>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</si>
  <si>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</si>
  <si>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</si>
  <si>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</si>
  <si>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</si>
  <si>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</si>
  <si>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</si>
  <si>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</si>
  <si>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</si>
  <si>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</si>
  <si>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</si>
  <si>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</si>
  <si>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</si>
  <si>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</si>
  <si>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</si>
  <si>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</si>
  <si>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</si>
  <si>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</si>
  <si>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</si>
  <si>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</si>
  <si>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</si>
  <si>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</si>
  <si>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</si>
  <si>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</si>
  <si>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</si>
  <si>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</si>
  <si>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</si>
  <si>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</si>
  <si>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</si>
  <si>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</si>
  <si>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</si>
  <si>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</si>
  <si>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</si>
  <si>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</si>
  <si>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</si>
  <si>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</si>
  <si>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</si>
  <si>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</si>
  <si>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</si>
  <si>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</si>
  <si>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</si>
  <si>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</si>
  <si>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</si>
  <si>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</si>
  <si>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</si>
  <si>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</si>
  <si>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</si>
  <si>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</si>
  <si>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</si>
  <si>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</si>
  <si>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</si>
  <si>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</si>
  <si>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</si>
  <si>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</si>
  <si>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</si>
  <si>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</si>
  <si>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</si>
  <si>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</si>
  <si>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</si>
  <si>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</si>
  <si>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</si>
  <si>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</si>
  <si>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</si>
  <si>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</si>
  <si>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</si>
  <si>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</si>
  <si>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</si>
  <si>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</si>
  <si>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</si>
  <si>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</si>
  <si>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</si>
  <si>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</si>
  <si>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</si>
  <si>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</si>
  <si>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</si>
  <si>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</si>
  <si>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</si>
  <si>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</si>
  <si>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</si>
  <si>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</si>
  <si>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</si>
  <si>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</si>
  <si>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</si>
  <si>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</si>
  <si>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</si>
  <si>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</si>
  <si>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</si>
  <si>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</si>
  <si>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</si>
  <si>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</si>
  <si>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</si>
  <si>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</si>
  <si>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</si>
  <si>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</si>
  <si>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</si>
  <si>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</si>
  <si>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</si>
  <si>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</si>
  <si>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</si>
  <si>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</si>
  <si>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</si>
  <si>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</si>
  <si>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</si>
  <si>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</si>
  <si>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</si>
  <si>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</si>
  <si>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</si>
  <si>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</si>
  <si>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</si>
  <si>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</si>
  <si>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</si>
  <si>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</si>
  <si>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</si>
  <si>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</si>
  <si>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</si>
  <si>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</si>
  <si>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</si>
  <si>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</si>
  <si>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</si>
  <si>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</si>
  <si>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</si>
  <si>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</si>
  <si>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</si>
  <si>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</si>
  <si>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</si>
  <si>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</si>
  <si>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</si>
  <si>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</si>
  <si>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</si>
  <si>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</si>
  <si>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</si>
  <si>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</si>
  <si>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</si>
  <si>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</si>
  <si>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</si>
  <si>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</si>
  <si>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</si>
  <si>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</si>
  <si>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</si>
  <si>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</si>
  <si>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</si>
  <si>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</si>
  <si>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</si>
  <si>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</si>
  <si>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</si>
  <si>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</si>
  <si>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</si>
  <si>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</si>
  <si>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</si>
  <si>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</si>
  <si>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</si>
  <si>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</si>
  <si>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</si>
  <si>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</si>
  <si>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</si>
  <si>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</si>
  <si>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</si>
  <si>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</si>
  <si>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</si>
  <si>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</si>
  <si>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</si>
  <si>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</si>
  <si>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</si>
  <si>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</si>
  <si>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</si>
  <si>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</si>
  <si>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</si>
  <si>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</si>
  <si>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</si>
  <si>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</si>
  <si>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</si>
  <si>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</si>
  <si>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</si>
  <si>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</si>
  <si>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</si>
  <si>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</si>
  <si>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</si>
  <si>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</si>
  <si>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</si>
  <si>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</si>
  <si>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</si>
  <si>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</si>
  <si>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</si>
  <si>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</si>
  <si>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</si>
  <si>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</si>
  <si>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</si>
  <si>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</si>
  <si>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</si>
  <si>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</si>
  <si>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</si>
  <si>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</si>
  <si>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</si>
  <si>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</si>
  <si>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</si>
  <si>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</si>
  <si>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</si>
  <si>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</si>
  <si>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</si>
  <si>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</si>
  <si>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</si>
  <si>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</si>
  <si>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</si>
  <si>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</si>
  <si>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</si>
  <si>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</si>
  <si>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</si>
  <si>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</si>
  <si>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</si>
  <si>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</si>
  <si>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</si>
  <si>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</si>
  <si>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</si>
  <si>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</si>
  <si>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</si>
  <si>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</si>
  <si>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</si>
  <si>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</si>
  <si>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</si>
  <si>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</si>
  <si>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</si>
  <si>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</si>
  <si>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</si>
  <si>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</si>
  <si>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</si>
  <si>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</si>
  <si>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</si>
  <si>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</si>
  <si>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</si>
  <si>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</si>
  <si>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</si>
  <si>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</si>
  <si>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</si>
  <si>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</si>
  <si>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</si>
  <si>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</si>
  <si>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</si>
  <si>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</si>
  <si>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</si>
  <si>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</si>
  <si>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</si>
  <si>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</si>
  <si>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</si>
  <si>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</si>
  <si>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</si>
  <si>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</si>
  <si>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</si>
  <si>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</si>
  <si>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</si>
  <si>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</si>
  <si>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</si>
  <si>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</si>
  <si>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</si>
  <si>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</si>
  <si>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</si>
  <si>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</si>
  <si>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</si>
  <si>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</si>
  <si>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</si>
  <si>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</si>
  <si>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</si>
  <si>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</si>
  <si>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</si>
  <si>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</si>
  <si>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</si>
  <si>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</si>
  <si>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</si>
  <si>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</si>
  <si>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</si>
  <si>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</si>
  <si>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</si>
  <si>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</si>
  <si>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</si>
  <si>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</si>
  <si>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</si>
  <si>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</si>
  <si>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</si>
  <si>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</si>
  <si>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</si>
  <si>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</si>
  <si>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</si>
  <si>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</si>
  <si>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</si>
  <si>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</si>
  <si>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</si>
  <si>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</si>
  <si>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</si>
  <si>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</si>
  <si>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</si>
  <si>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</si>
  <si>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</si>
  <si>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</si>
  <si>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</si>
  <si>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</si>
  <si>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</si>
  <si>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</si>
  <si>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</si>
  <si>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</si>
  <si>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</si>
  <si>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</si>
  <si>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</si>
  <si>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</si>
  <si>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</si>
  <si>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</si>
  <si>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</si>
  <si>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</si>
  <si>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</si>
  <si>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</si>
  <si>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</si>
  <si>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</si>
  <si>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</si>
  <si>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</si>
  <si>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</si>
  <si>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</si>
  <si>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</si>
  <si>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</si>
  <si>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</si>
  <si>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</si>
  <si>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</si>
  <si>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</si>
  <si>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</si>
  <si>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</si>
  <si>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</si>
  <si>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</si>
  <si>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</si>
  <si>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</si>
  <si>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</si>
  <si>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</si>
  <si>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</si>
  <si>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</si>
  <si>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</si>
  <si>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</si>
  <si>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</si>
  <si>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</si>
  <si>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</si>
  <si>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</si>
  <si>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</si>
  <si>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</si>
  <si>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</si>
  <si>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</si>
  <si>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</si>
  <si>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</si>
  <si>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</si>
  <si>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</si>
  <si>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</si>
  <si>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</si>
  <si>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</si>
  <si>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</si>
  <si>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</si>
  <si>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</si>
  <si>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</si>
  <si>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</si>
  <si>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</si>
  <si>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</si>
  <si>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</si>
  <si>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</si>
  <si>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</si>
  <si>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</si>
  <si>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</si>
  <si>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</si>
  <si>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</si>
  <si>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</si>
  <si>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</si>
  <si>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</si>
  <si>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</si>
  <si>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</si>
  <si>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</si>
  <si>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</si>
  <si>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</si>
  <si>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</si>
  <si>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</si>
  <si>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</si>
  <si>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</si>
  <si>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</si>
  <si>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</si>
  <si>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</si>
  <si>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</si>
  <si>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</si>
  <si>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</si>
  <si>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</si>
  <si>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</si>
  <si>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</si>
  <si>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</si>
  <si>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</si>
  <si>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</si>
  <si>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</si>
  <si>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</si>
  <si>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</si>
  <si>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</si>
  <si>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</si>
  <si>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</si>
  <si>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</si>
  <si>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</si>
  <si>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</si>
  <si>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</si>
  <si>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</si>
  <si>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</si>
  <si>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</si>
  <si>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</si>
  <si>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</si>
  <si>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</si>
  <si>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</si>
  <si>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</si>
  <si>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</si>
  <si>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</si>
  <si>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</si>
  <si>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</si>
  <si>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</si>
  <si>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</si>
  <si>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</si>
  <si>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</si>
  <si>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</si>
  <si>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</si>
  <si>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</si>
  <si>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</si>
  <si>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</si>
  <si>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</si>
  <si>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</si>
  <si>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</si>
  <si>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</si>
  <si>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</si>
  <si>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</si>
  <si>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</si>
  <si>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</si>
  <si>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</si>
  <si>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</si>
  <si>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</si>
  <si>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</si>
  <si>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</si>
  <si>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</si>
  <si>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</si>
  <si>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</si>
  <si>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</si>
  <si>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</si>
  <si>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</si>
  <si>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</si>
  <si>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</si>
  <si>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</si>
  <si>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</si>
  <si>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</si>
  <si>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</si>
  <si>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</si>
  <si>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</si>
  <si>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</si>
  <si>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</si>
  <si>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</si>
  <si>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</si>
  <si>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</si>
  <si>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</si>
  <si>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</si>
  <si>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</si>
  <si>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</si>
  <si>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</si>
  <si>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</si>
  <si>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</si>
  <si>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</si>
  <si>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</si>
  <si>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</si>
  <si>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</si>
  <si>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</si>
  <si>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</si>
  <si>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</si>
  <si>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</si>
  <si>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</si>
  <si>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</si>
  <si>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</si>
  <si>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</si>
  <si>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</si>
  <si>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</si>
  <si>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</si>
  <si>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</si>
  <si>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</si>
  <si>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</si>
  <si>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</si>
  <si>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</si>
  <si>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</si>
  <si>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</si>
  <si>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</si>
  <si>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</si>
  <si>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</si>
  <si>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</si>
  <si>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</si>
  <si>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</si>
  <si>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</si>
  <si>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</si>
  <si>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</si>
  <si>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</si>
  <si>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</si>
  <si>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</si>
  <si>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</si>
  <si>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</si>
  <si>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</si>
  <si>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</si>
  <si>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</si>
  <si>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</si>
  <si>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</si>
  <si>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</si>
  <si>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</si>
  <si>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</si>
  <si>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</si>
  <si>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</si>
  <si>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</si>
  <si>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</si>
  <si>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</si>
  <si>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</si>
  <si>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</si>
  <si>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</si>
  <si>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</si>
  <si>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</si>
  <si>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</si>
  <si>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</si>
  <si>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</si>
  <si>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</si>
  <si>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</si>
  <si>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</si>
  <si>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</si>
  <si>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</si>
  <si>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</si>
  <si>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</si>
  <si>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</si>
  <si>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</si>
  <si>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</si>
  <si>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</si>
  <si>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</si>
  <si>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</si>
  <si>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</si>
  <si>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</si>
  <si>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</si>
  <si>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</si>
  <si>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</si>
  <si>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</si>
  <si>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</si>
  <si>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</si>
  <si>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</si>
  <si>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</si>
  <si>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</si>
  <si>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</si>
  <si>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</si>
  <si>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</si>
  <si>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</si>
  <si>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</si>
  <si>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</si>
  <si>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</si>
  <si>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</si>
  <si>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</si>
  <si>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</si>
  <si>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</si>
  <si>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</si>
  <si>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</si>
  <si>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</si>
  <si>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</si>
  <si>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</si>
  <si>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</si>
  <si>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</si>
  <si>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</si>
  <si>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</si>
  <si>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</si>
  <si>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</si>
  <si>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</si>
  <si>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</si>
  <si>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</si>
  <si>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</si>
  <si>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</si>
  <si>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</si>
  <si>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</si>
  <si>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</si>
  <si>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</si>
  <si>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</si>
  <si>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</si>
  <si>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</si>
  <si>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</si>
  <si>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</si>
  <si>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</si>
  <si>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</si>
  <si>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</si>
  <si>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</si>
  <si>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</si>
  <si>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</si>
  <si>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</si>
  <si>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</si>
  <si>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</si>
  <si>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</si>
  <si>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</si>
  <si>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</si>
  <si>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</si>
  <si>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</si>
  <si>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</si>
  <si>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</si>
  <si>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</si>
  <si>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</si>
  <si>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</si>
  <si>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</si>
  <si>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</si>
  <si>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</si>
  <si>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</si>
  <si>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</si>
  <si>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</si>
  <si>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</si>
  <si>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</si>
  <si>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</si>
  <si>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</si>
  <si>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</si>
  <si>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</si>
  <si>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</si>
  <si>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</si>
  <si>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</si>
  <si>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</si>
  <si>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</si>
  <si>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</si>
  <si>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</si>
  <si>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</si>
  <si>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</si>
  <si>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</si>
  <si>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</si>
  <si>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</si>
  <si>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</si>
  <si>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</si>
  <si>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</si>
  <si>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</si>
  <si>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</si>
  <si>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</si>
  <si>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</si>
  <si>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</si>
  <si>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</si>
  <si>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</si>
  <si>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</si>
  <si>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</si>
  <si>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</si>
  <si>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</si>
  <si>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</si>
  <si>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</si>
  <si>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</si>
  <si>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</si>
  <si>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</si>
  <si>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</si>
  <si>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</si>
  <si>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</si>
  <si>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</si>
  <si>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</si>
  <si>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</si>
  <si>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</si>
  <si>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</si>
  <si>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</si>
  <si>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</si>
  <si>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</si>
  <si>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</si>
  <si>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</si>
  <si>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</si>
  <si>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</si>
  <si>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</si>
  <si>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</si>
  <si>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</si>
  <si>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</si>
  <si>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</si>
  <si>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</si>
  <si>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</si>
  <si>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</si>
  <si>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</si>
  <si>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</si>
  <si>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</si>
  <si>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</si>
  <si>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</si>
  <si>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</si>
  <si>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</si>
  <si>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</si>
  <si>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</si>
  <si>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</si>
  <si>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</si>
  <si>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</si>
  <si>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</si>
  <si>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</si>
  <si>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</si>
  <si>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</si>
  <si>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</si>
  <si>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</si>
  <si>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</si>
  <si>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</si>
  <si>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</si>
  <si>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</si>
  <si>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</si>
  <si>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</si>
  <si>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</si>
  <si>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</si>
  <si>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</si>
  <si>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</si>
  <si>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</si>
  <si>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</si>
  <si>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</si>
  <si>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</si>
  <si>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</si>
  <si>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</si>
  <si>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</si>
  <si>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</si>
  <si>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</si>
  <si>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</si>
  <si>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</si>
  <si>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</si>
  <si>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</si>
  <si>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</si>
  <si>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</si>
  <si>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</si>
  <si>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</si>
  <si>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</si>
  <si>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</si>
  <si>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</si>
  <si>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</si>
  <si>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</si>
  <si>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</si>
  <si>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</si>
  <si>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</si>
  <si>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</si>
  <si>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</si>
  <si>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</si>
  <si>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</si>
  <si>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</si>
  <si>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</si>
  <si>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</si>
  <si>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</si>
  <si>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</si>
  <si>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</si>
  <si>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</si>
  <si>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</si>
  <si>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</si>
  <si>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</si>
  <si>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</si>
  <si>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</si>
  <si>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</si>
  <si>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</si>
  <si>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</si>
  <si>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</si>
  <si>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</si>
  <si>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</si>
  <si>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</si>
  <si>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</si>
  <si>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</si>
  <si>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</si>
  <si>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</si>
  <si>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</si>
  <si>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</si>
  <si>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</si>
  <si>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</si>
  <si>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</si>
  <si>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</si>
  <si>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</si>
  <si>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</si>
  <si>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</si>
  <si>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</si>
  <si>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</si>
  <si>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</si>
  <si>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</si>
  <si>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</si>
  <si>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</si>
  <si>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</si>
  <si>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</si>
  <si>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</si>
  <si>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</si>
  <si>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</si>
  <si>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</si>
  <si>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</si>
  <si>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</si>
  <si>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</si>
  <si>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</si>
  <si>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</si>
  <si>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</si>
  <si>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</si>
  <si>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</si>
  <si>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</si>
  <si>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</si>
  <si>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</si>
  <si>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</si>
  <si>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</si>
  <si>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</si>
  <si>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</si>
  <si>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</si>
  <si>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</si>
  <si>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</si>
  <si>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</si>
  <si>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</si>
  <si>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</si>
  <si>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</si>
  <si>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</si>
  <si>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</si>
  <si>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</si>
  <si>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</si>
  <si>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</si>
  <si>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</si>
  <si>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</si>
  <si>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</si>
  <si>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</si>
  <si>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</si>
  <si>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</si>
  <si>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</si>
  <si>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</si>
  <si>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</si>
  <si>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</si>
  <si>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</si>
  <si>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</si>
  <si>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</si>
  <si>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</si>
  <si>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</si>
  <si>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</si>
  <si>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</si>
  <si>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</si>
  <si>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</si>
  <si>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</si>
  <si>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</si>
  <si>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</si>
  <si>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</si>
  <si>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</si>
  <si>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</si>
  <si>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</si>
  <si>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</si>
  <si>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</si>
  <si>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</si>
  <si>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</si>
  <si>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</si>
  <si>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</si>
  <si>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</si>
  <si>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</si>
  <si>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</si>
  <si>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</si>
  <si>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</si>
  <si>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</si>
  <si>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</si>
  <si>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</si>
  <si>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</si>
  <si>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</si>
  <si>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</si>
  <si>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</si>
  <si>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</si>
  <si>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</si>
  <si>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</si>
  <si>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</si>
  <si>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</si>
  <si>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</si>
  <si>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</si>
  <si>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</si>
  <si>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</si>
  <si>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</si>
  <si>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</si>
  <si>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</si>
  <si>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</si>
  <si>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</si>
  <si>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</si>
  <si>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</si>
  <si>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</si>
  <si>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</si>
  <si>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</si>
  <si>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</si>
  <si>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</si>
  <si>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</si>
  <si>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</si>
  <si>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</si>
  <si>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</si>
  <si>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</si>
  <si>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</si>
  <si>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</si>
  <si>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</si>
  <si>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</si>
  <si>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</si>
  <si>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</si>
  <si>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</si>
  <si>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</si>
  <si>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</si>
  <si>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</si>
  <si>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</si>
  <si>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</si>
  <si>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</si>
  <si>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</si>
  <si>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</si>
  <si>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</si>
  <si>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</si>
  <si>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</si>
  <si>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</si>
  <si>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</si>
  <si>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</si>
  <si>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</si>
  <si>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</si>
  <si>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</si>
  <si>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</si>
  <si>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</si>
  <si>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</si>
  <si>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</si>
  <si>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</si>
  <si>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</si>
  <si>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</si>
  <si>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</si>
  <si>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</si>
  <si>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</si>
  <si>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</si>
  <si>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</si>
  <si>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</si>
  <si>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</si>
  <si>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</si>
  <si>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</si>
  <si>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</si>
  <si>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</si>
  <si>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</si>
  <si>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</si>
  <si>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</si>
  <si>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</si>
  <si>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</si>
  <si>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</si>
  <si>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</si>
  <si>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</si>
  <si>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</si>
  <si>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</si>
  <si>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</si>
  <si>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</si>
  <si>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</si>
  <si>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</si>
  <si>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</si>
  <si>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</si>
  <si>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</si>
  <si>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</si>
  <si>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</si>
  <si>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</si>
  <si>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</si>
  <si>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</si>
  <si>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</si>
  <si>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</si>
  <si>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</si>
  <si>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</si>
  <si>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</si>
  <si>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</si>
  <si>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</si>
  <si>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</si>
  <si>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</si>
  <si>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</si>
  <si>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</si>
  <si>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</si>
  <si>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</si>
  <si>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</si>
  <si>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</si>
  <si>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</si>
  <si>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</si>
  <si>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</si>
  <si>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</si>
  <si>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</si>
  <si>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</si>
  <si>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</si>
  <si>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</si>
  <si>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</si>
  <si>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</si>
  <si>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</si>
  <si>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</si>
  <si>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</si>
  <si>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</si>
  <si>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</si>
  <si>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</si>
  <si>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</si>
  <si>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</si>
  <si>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</si>
  <si>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</si>
  <si>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</si>
  <si>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</si>
  <si>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</si>
  <si>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</si>
  <si>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</si>
  <si>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</si>
  <si>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</si>
  <si>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</si>
  <si>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</si>
  <si>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</si>
  <si>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</si>
  <si>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</si>
  <si>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</si>
  <si>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</si>
  <si>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</si>
  <si>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</si>
  <si>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</si>
  <si>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</si>
  <si>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</si>
  <si>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</si>
  <si>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</si>
  <si>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</si>
  <si>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</si>
  <si>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</si>
  <si>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</si>
  <si>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</si>
  <si>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</si>
  <si>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</si>
  <si>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</si>
  <si>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</si>
  <si>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</si>
  <si>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</si>
  <si>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</si>
  <si>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</si>
  <si>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</si>
  <si>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</si>
  <si>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</si>
  <si>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</si>
  <si>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</si>
  <si>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</si>
  <si>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</si>
  <si>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</si>
  <si>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</si>
  <si>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</si>
  <si>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</si>
  <si>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</si>
  <si>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</si>
  <si>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</si>
  <si>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</si>
  <si>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</si>
  <si>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</si>
  <si>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</si>
  <si>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</si>
  <si>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</si>
  <si>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</si>
  <si>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</si>
  <si>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</si>
  <si>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</si>
  <si>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</si>
  <si>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</si>
  <si>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</si>
  <si>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</si>
  <si>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</si>
  <si>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</si>
  <si>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</si>
  <si>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</si>
  <si>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</si>
  <si>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</si>
  <si>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</si>
  <si>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</si>
  <si>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</si>
  <si>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</si>
  <si>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</si>
  <si>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</si>
  <si>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</si>
  <si>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</si>
  <si>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</si>
  <si>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</si>
  <si>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</si>
  <si>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</si>
  <si>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</si>
  <si>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</si>
  <si>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</si>
  <si>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</si>
  <si>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</si>
  <si>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</si>
  <si>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</si>
  <si>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</si>
  <si>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</si>
  <si>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</si>
  <si>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</si>
  <si>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</si>
  <si>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</si>
  <si>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</si>
  <si>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</si>
  <si>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</si>
  <si>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</si>
  <si>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</si>
  <si>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</si>
  <si>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</si>
  <si>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</si>
  <si>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</si>
  <si>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</si>
  <si>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</si>
  <si>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</si>
  <si>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</si>
  <si>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</si>
  <si>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</si>
  <si>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</si>
  <si>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</si>
  <si>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</si>
  <si>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</si>
  <si>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</si>
  <si>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</si>
  <si>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</si>
  <si>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</si>
  <si>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</si>
  <si>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</si>
  <si>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</si>
  <si>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</si>
  <si>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</si>
  <si>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</si>
  <si>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</si>
  <si>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</si>
  <si>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</si>
  <si>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</si>
  <si>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</si>
  <si>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</si>
  <si>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</si>
  <si>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</si>
  <si>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</si>
  <si>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</si>
  <si>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</si>
  <si>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</si>
  <si>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</si>
  <si>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</si>
  <si>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</si>
  <si>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</si>
  <si>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</si>
  <si>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</si>
  <si>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</si>
  <si>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</si>
  <si>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</si>
  <si>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</si>
  <si>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</si>
  <si>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</si>
  <si>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</si>
  <si>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</si>
  <si>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</si>
  <si>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</si>
  <si>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</si>
  <si>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</si>
  <si>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</si>
  <si>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</si>
  <si>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</si>
  <si>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</si>
  <si>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</si>
  <si>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</si>
  <si>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</si>
  <si>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</si>
  <si>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</si>
  <si>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</si>
  <si>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</si>
  <si>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</si>
  <si>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</si>
  <si>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</si>
  <si>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</si>
  <si>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</si>
  <si>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</si>
  <si>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</si>
  <si>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</si>
  <si>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</si>
  <si>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</si>
  <si>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</si>
  <si>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</si>
  <si>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</si>
  <si>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</si>
  <si>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</si>
  <si>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</si>
  <si>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</si>
  <si>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</si>
  <si>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</si>
  <si>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</si>
  <si>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</si>
  <si>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</si>
  <si>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</si>
  <si>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</si>
  <si>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</si>
  <si>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</si>
  <si>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</si>
  <si>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</si>
  <si>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</si>
  <si>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</si>
  <si>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</si>
  <si>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</si>
  <si>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</si>
  <si>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</si>
  <si>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</si>
  <si>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</si>
  <si>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</si>
  <si>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</si>
  <si>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</si>
  <si>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</si>
  <si>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</si>
  <si>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</si>
  <si>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</si>
  <si>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</si>
  <si>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</si>
  <si>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</si>
  <si>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</si>
  <si>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</si>
  <si>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</si>
  <si>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</si>
  <si>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</si>
  <si>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</si>
  <si>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</si>
  <si>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</si>
  <si>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</si>
  <si>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</si>
  <si>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</si>
  <si>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</si>
  <si>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</si>
  <si>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</si>
  <si>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</si>
  <si>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</si>
  <si>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</si>
  <si>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</si>
  <si>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</si>
  <si>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</si>
  <si>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</si>
  <si>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</si>
  <si>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</si>
  <si>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</si>
  <si>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</si>
  <si>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</si>
  <si>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</si>
  <si>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</si>
  <si>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</si>
  <si>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</si>
  <si>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</si>
  <si>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</si>
  <si>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</si>
  <si>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</si>
  <si>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</si>
  <si>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</si>
  <si>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</si>
  <si>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</si>
  <si>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</si>
  <si>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</si>
  <si>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</si>
  <si>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</si>
  <si>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</si>
  <si>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</si>
  <si>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</si>
  <si>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</si>
  <si>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</si>
  <si>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</si>
  <si>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</si>
  <si>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</si>
  <si>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</si>
  <si>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</si>
  <si>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</si>
  <si>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</si>
  <si>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</si>
  <si>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</si>
  <si>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</si>
  <si>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</si>
  <si>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</si>
  <si>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</si>
  <si>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</si>
  <si>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</si>
  <si>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</si>
  <si>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</si>
  <si>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</si>
  <si>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</si>
  <si>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</si>
  <si>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</si>
  <si>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</si>
  <si>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</si>
  <si>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</si>
  <si>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</si>
  <si>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</si>
  <si>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</si>
  <si>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</si>
  <si>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</si>
  <si>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</si>
  <si>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</si>
  <si>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</si>
  <si>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</si>
  <si>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</si>
  <si>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</si>
  <si>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</si>
  <si>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</si>
  <si>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</si>
  <si>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</si>
  <si>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</si>
  <si>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</si>
  <si>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</si>
  <si>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</si>
  <si>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</si>
  <si>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</si>
  <si>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</si>
  <si>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</si>
  <si>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</si>
  <si>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</si>
  <si>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</si>
  <si>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</si>
  <si>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</si>
  <si>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</si>
  <si>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</si>
  <si>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</si>
  <si>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</si>
  <si>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</si>
  <si>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</si>
  <si>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</si>
  <si>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</si>
  <si>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</si>
  <si>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</si>
  <si>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</si>
  <si>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</si>
  <si>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</si>
  <si>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</si>
  <si>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</si>
  <si>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</si>
  <si>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</si>
  <si>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</si>
  <si>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</si>
  <si>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</si>
  <si>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</si>
  <si>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</si>
  <si>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</si>
  <si>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</si>
  <si>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</si>
  <si>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</si>
  <si>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</si>
  <si>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</si>
  <si>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</si>
  <si>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</si>
  <si>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</si>
  <si>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</si>
  <si>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</si>
  <si>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</si>
  <si>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</si>
  <si>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</si>
  <si>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</si>
  <si>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</si>
  <si>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</si>
  <si>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</si>
  <si>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</si>
  <si>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</si>
  <si>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</si>
  <si>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</si>
  <si>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</si>
  <si>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</si>
  <si>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</si>
  <si>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</si>
  <si>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</si>
  <si>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</si>
  <si>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</si>
  <si>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</si>
  <si>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</si>
  <si>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</si>
  <si>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</si>
  <si>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</si>
  <si>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</si>
  <si>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</si>
  <si>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</si>
  <si>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</si>
  <si>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</si>
  <si>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</si>
  <si>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</si>
  <si>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</si>
  <si>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</si>
  <si>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</si>
  <si>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</si>
  <si>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</si>
  <si>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</si>
  <si>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</si>
  <si>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</si>
  <si>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</si>
  <si>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</si>
  <si>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</si>
  <si>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</si>
  <si>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</si>
  <si>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</si>
  <si>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</si>
  <si>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</si>
  <si>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</si>
  <si>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</si>
  <si>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</si>
  <si>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</si>
  <si>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</si>
  <si>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</si>
  <si>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</si>
  <si>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</si>
  <si>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</si>
  <si>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</si>
  <si>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</si>
  <si>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</si>
  <si>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</si>
  <si>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</si>
  <si>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</si>
  <si>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</si>
  <si>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</si>
  <si>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</si>
  <si>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</si>
  <si>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</si>
  <si>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</si>
  <si>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</si>
  <si>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</si>
  <si>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</si>
  <si>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</si>
  <si>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</si>
  <si>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</si>
  <si>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</si>
  <si>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</si>
  <si>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</si>
  <si>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</si>
  <si>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</si>
  <si>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</si>
  <si>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</si>
  <si>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</si>
  <si>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</si>
  <si>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</si>
  <si>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</si>
  <si>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</si>
  <si>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</si>
  <si>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</si>
  <si>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</si>
  <si>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</si>
  <si>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</si>
  <si>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</si>
  <si>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</si>
  <si>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</si>
  <si>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</si>
  <si>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</si>
  <si>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</si>
  <si>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</si>
  <si>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</si>
  <si>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</si>
  <si>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</si>
  <si>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</si>
  <si>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</si>
  <si>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</si>
  <si>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</si>
  <si>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</si>
  <si>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</si>
  <si>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</si>
  <si>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</si>
  <si>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</si>
  <si>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</si>
  <si>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</si>
  <si>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</si>
  <si>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</si>
  <si>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</si>
  <si>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</si>
  <si>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</si>
  <si>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</si>
  <si>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</si>
  <si>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</si>
  <si>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</si>
  <si>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</si>
  <si>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</si>
  <si>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</si>
  <si>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</si>
  <si>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</si>
  <si>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</si>
  <si>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</si>
  <si>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</si>
  <si>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</si>
  <si>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</si>
  <si>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</si>
  <si>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</si>
  <si>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</si>
  <si>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</si>
  <si>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</si>
  <si>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</si>
  <si>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</si>
  <si>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</si>
  <si>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</si>
  <si>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</si>
  <si>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</si>
  <si>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</si>
  <si>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</si>
  <si>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</si>
  <si>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</si>
  <si>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</si>
  <si>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</si>
  <si>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</si>
  <si>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</si>
  <si>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</si>
  <si>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</si>
  <si>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</si>
  <si>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</si>
  <si>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</si>
  <si>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</si>
  <si>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</si>
  <si>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</si>
  <si>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</si>
  <si>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</si>
  <si>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</si>
  <si>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</si>
  <si>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</si>
  <si>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</si>
  <si>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</si>
  <si>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</si>
  <si>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</si>
  <si>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</si>
  <si>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</si>
  <si>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</si>
  <si>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</si>
  <si>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</si>
  <si>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</si>
  <si>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</si>
  <si>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</si>
  <si>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</si>
  <si>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</si>
  <si>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</si>
  <si>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</si>
  <si>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</si>
  <si>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</si>
  <si>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</si>
  <si>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</si>
  <si>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</si>
  <si>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</si>
  <si>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</si>
  <si>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</si>
  <si>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</si>
  <si>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</si>
  <si>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</si>
  <si>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</si>
  <si>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</si>
  <si>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</si>
  <si>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</si>
  <si>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</si>
  <si>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</si>
  <si>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</si>
  <si>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</si>
  <si>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</si>
  <si>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</si>
  <si>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</si>
  <si>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</si>
  <si>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</si>
  <si>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</si>
  <si>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</si>
  <si>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</si>
  <si>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</si>
  <si>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</si>
  <si>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</si>
  <si>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</si>
  <si>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</si>
  <si>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</si>
  <si>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</si>
  <si>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</si>
  <si>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</si>
  <si>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</si>
  <si>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</si>
  <si>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</si>
  <si>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</si>
  <si>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</si>
  <si>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</si>
  <si>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</si>
  <si>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</si>
  <si>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</si>
  <si>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</si>
  <si>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</si>
  <si>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</si>
  <si>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</si>
  <si>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</si>
  <si>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</si>
  <si>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</si>
  <si>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</si>
  <si>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</si>
  <si>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</si>
  <si>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</si>
  <si>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</si>
  <si>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</si>
  <si>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</si>
  <si>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</si>
  <si>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</si>
  <si>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</si>
  <si>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</si>
  <si>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</si>
  <si>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</si>
  <si>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</si>
  <si>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</si>
  <si>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</si>
  <si>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</si>
  <si>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</si>
  <si>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</si>
  <si>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</si>
  <si>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</si>
  <si>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</si>
  <si>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</si>
  <si>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</si>
  <si>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</si>
  <si>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</si>
  <si>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</si>
  <si>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</si>
  <si>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</si>
  <si>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</si>
  <si>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</si>
  <si>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</si>
  <si>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</si>
  <si>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</si>
  <si>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</si>
  <si>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</si>
  <si>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</si>
  <si>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</si>
  <si>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</si>
  <si>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</si>
  <si>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</si>
  <si>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</si>
  <si>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</si>
  <si>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</si>
  <si>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</si>
  <si>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</si>
  <si>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</si>
  <si>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</si>
  <si>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</si>
  <si>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</si>
  <si>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</si>
  <si>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</si>
  <si>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</si>
  <si>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</si>
  <si>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</si>
  <si>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</si>
  <si>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</si>
  <si>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</si>
  <si>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</si>
  <si>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</si>
  <si>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</si>
  <si>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</si>
  <si>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</si>
  <si>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</si>
  <si>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</si>
  <si>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</si>
  <si>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</si>
  <si>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</si>
  <si>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</si>
  <si>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</si>
  <si>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</si>
  <si>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</si>
  <si>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</si>
  <si>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</si>
  <si>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</si>
  <si>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</si>
  <si>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</si>
  <si>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</si>
  <si>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</si>
  <si>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</si>
  <si>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</si>
  <si>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</si>
  <si>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</si>
  <si>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</si>
  <si>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</si>
  <si>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</si>
  <si>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</si>
  <si>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</si>
  <si>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</si>
  <si>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</si>
  <si>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</si>
  <si>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</si>
  <si>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</si>
  <si>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</si>
  <si>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</si>
  <si>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</si>
  <si>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</si>
  <si>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</si>
  <si>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</si>
  <si>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</si>
  <si>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</si>
  <si>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</si>
  <si>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</si>
  <si>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</si>
  <si>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</si>
  <si>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</si>
  <si>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</si>
  <si>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</si>
  <si>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</si>
  <si>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</si>
  <si>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</si>
  <si>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</si>
  <si>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</si>
  <si>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</si>
  <si>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</si>
  <si>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</si>
  <si>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</si>
  <si>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</si>
  <si>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</si>
  <si>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</si>
  <si>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</si>
  <si>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</si>
  <si>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</si>
  <si>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</si>
  <si>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</si>
  <si>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</si>
  <si>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</si>
  <si>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</si>
  <si>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</si>
  <si>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</si>
  <si>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</si>
  <si>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</si>
  <si>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</si>
  <si>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</si>
  <si>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</si>
  <si>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</si>
  <si>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</si>
  <si>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</si>
  <si>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</si>
  <si>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</si>
  <si>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</si>
  <si>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</si>
  <si>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</si>
  <si>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</si>
  <si>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</si>
  <si>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</si>
  <si>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</si>
  <si>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</si>
  <si>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</si>
  <si>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</si>
  <si>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</si>
  <si>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</si>
  <si>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</si>
  <si>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</si>
  <si>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</si>
  <si>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</si>
  <si>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</si>
  <si>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</si>
  <si>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</si>
  <si>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</si>
  <si>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</si>
  <si>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</si>
  <si>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</si>
  <si>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</si>
  <si>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</si>
  <si>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</si>
  <si>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</si>
  <si>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</si>
  <si>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</si>
  <si>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</si>
  <si>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</si>
  <si>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</si>
  <si>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</si>
  <si>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</si>
  <si>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</si>
  <si>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</si>
  <si>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</si>
  <si>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</si>
  <si>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</si>
  <si>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</si>
  <si>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</si>
  <si>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</si>
  <si>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</si>
  <si>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</si>
  <si>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</si>
  <si>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</si>
  <si>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</si>
  <si>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</si>
  <si>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</si>
  <si>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</si>
  <si>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</si>
  <si>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</si>
  <si>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</si>
  <si>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</si>
  <si>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</si>
  <si>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</si>
  <si>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</si>
  <si>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</si>
  <si>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</si>
  <si>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</si>
  <si>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</si>
  <si>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</si>
  <si>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</si>
  <si>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</si>
  <si>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</si>
  <si>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</si>
  <si>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</si>
  <si>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</si>
  <si>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</si>
  <si>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</si>
  <si>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</si>
  <si>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</si>
  <si>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</si>
  <si>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</si>
  <si>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</si>
  <si>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</si>
  <si>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</si>
  <si>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</si>
  <si>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</si>
  <si>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</si>
  <si>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</si>
  <si>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</si>
  <si>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</si>
  <si>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</si>
  <si>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</si>
  <si>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</si>
  <si>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</si>
  <si>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</si>
  <si>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</si>
  <si>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</si>
  <si>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</si>
  <si>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</si>
  <si>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</si>
  <si>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</si>
  <si>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</si>
  <si>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</si>
  <si>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</si>
  <si>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</si>
  <si>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</si>
  <si>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</si>
  <si>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</si>
  <si>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</si>
  <si>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</si>
  <si>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</si>
  <si>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</si>
  <si>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</si>
  <si>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</si>
  <si>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</si>
  <si>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</si>
  <si>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</si>
  <si>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</si>
  <si>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</si>
  <si>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</si>
  <si>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</si>
  <si>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</si>
  <si>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</si>
  <si>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</si>
  <si>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</si>
  <si>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</si>
  <si>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</si>
  <si>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</si>
  <si>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</si>
  <si>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</si>
  <si>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</si>
  <si>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</si>
  <si>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</si>
  <si>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</si>
  <si>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</si>
  <si>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</si>
  <si>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</si>
  <si>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</si>
  <si>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</si>
  <si>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</si>
  <si>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</si>
  <si>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</si>
  <si>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</si>
  <si>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</si>
  <si>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</si>
  <si>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</si>
  <si>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</si>
  <si>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</si>
  <si>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</si>
  <si>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</si>
  <si>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</si>
  <si>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</si>
  <si>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</si>
  <si>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</si>
  <si>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</si>
  <si>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</si>
  <si>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</si>
  <si>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</si>
  <si>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</si>
  <si>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</si>
  <si>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</si>
  <si>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</si>
  <si>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</si>
  <si>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</si>
  <si>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</si>
  <si>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</si>
  <si>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</si>
  <si>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</si>
  <si>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</si>
  <si>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</si>
  <si>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</si>
  <si>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</si>
  <si>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</si>
  <si>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</si>
  <si>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</si>
  <si>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</si>
  <si>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</si>
  <si>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</si>
  <si>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</si>
  <si>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</si>
  <si>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</si>
  <si>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</si>
  <si>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</si>
  <si>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</si>
  <si>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</si>
  <si>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</si>
  <si>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</si>
  <si>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</si>
  <si>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</si>
  <si>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</si>
  <si>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</si>
  <si>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</si>
  <si>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</si>
  <si>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</si>
  <si>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</si>
  <si>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</si>
  <si>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</si>
  <si>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</si>
  <si>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</si>
  <si>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</si>
  <si>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</si>
  <si>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</si>
  <si>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</si>
  <si>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</si>
  <si>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</si>
  <si>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</si>
  <si>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</si>
  <si>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</si>
  <si>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</si>
  <si>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</si>
  <si>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</si>
  <si>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</si>
  <si>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</si>
  <si>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</si>
  <si>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</si>
  <si>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</si>
  <si>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</si>
  <si>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</si>
  <si>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</si>
  <si>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</si>
  <si>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</si>
  <si>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</si>
  <si>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</si>
  <si>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</si>
  <si>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</si>
  <si>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</si>
  <si>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</si>
  <si>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</si>
  <si>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</si>
  <si>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</si>
  <si>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</si>
  <si>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</si>
  <si>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</si>
  <si>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</si>
  <si>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</si>
  <si>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</si>
  <si>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</si>
  <si>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</si>
  <si>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</si>
  <si>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</si>
  <si>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</si>
  <si>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</si>
  <si>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</si>
  <si>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</si>
  <si>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</si>
  <si>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</si>
  <si>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</si>
  <si>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</si>
  <si>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</si>
  <si>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</si>
  <si>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</si>
  <si>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</si>
  <si>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</si>
  <si>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</si>
  <si>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</si>
  <si>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</si>
  <si>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</si>
  <si>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</si>
  <si>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</si>
  <si>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</si>
  <si>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</si>
  <si>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</si>
  <si>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</si>
  <si>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</si>
  <si>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</si>
  <si>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</si>
  <si>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</si>
  <si>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</si>
  <si>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</si>
  <si>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</si>
  <si>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</si>
  <si>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</si>
  <si>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</si>
  <si>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</si>
  <si>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</si>
  <si>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</si>
  <si>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</si>
  <si>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</si>
  <si>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</si>
  <si>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</si>
  <si>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</si>
  <si>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</si>
  <si>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</si>
  <si>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</si>
  <si>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</si>
  <si>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</si>
  <si>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</si>
  <si>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</si>
  <si>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</si>
  <si>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</si>
  <si>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</si>
  <si>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</si>
  <si>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</si>
  <si>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</si>
  <si>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</si>
  <si>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</si>
  <si>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</si>
  <si>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</si>
  <si>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</si>
  <si>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</si>
  <si>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</si>
  <si>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</si>
  <si>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</si>
  <si>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</si>
  <si>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</si>
  <si>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</si>
  <si>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</si>
  <si>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</si>
  <si>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</si>
  <si>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</si>
  <si>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</si>
  <si>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</si>
  <si>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</si>
  <si>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</si>
  <si>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</si>
  <si>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</si>
  <si>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</si>
  <si>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</si>
  <si>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</si>
  <si>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</si>
  <si>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</si>
  <si>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</si>
  <si>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</si>
  <si>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</si>
  <si>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</si>
  <si>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</si>
  <si>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</si>
  <si>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</si>
  <si>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</si>
  <si>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</si>
  <si>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</si>
  <si>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</si>
  <si>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</si>
  <si>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</si>
  <si>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</si>
  <si>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</si>
  <si>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</si>
  <si>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</si>
  <si>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</si>
  <si>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</si>
  <si>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</si>
  <si>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</si>
  <si>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</si>
  <si>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</si>
  <si>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</si>
  <si>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</si>
  <si>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</si>
  <si>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</si>
  <si>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</si>
  <si>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</si>
  <si>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</si>
  <si>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</si>
  <si>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</si>
  <si>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</si>
  <si>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</si>
  <si>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</si>
  <si>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</si>
  <si>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</si>
  <si>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</si>
  <si>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</si>
  <si>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</si>
  <si>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</si>
  <si>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</si>
  <si>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</si>
  <si>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</si>
  <si>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</si>
  <si>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</si>
  <si>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</si>
  <si>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</si>
  <si>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</si>
  <si>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</si>
  <si>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</si>
  <si>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</si>
  <si>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</si>
  <si>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</si>
  <si>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</si>
  <si>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</si>
  <si>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</si>
  <si>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</si>
  <si>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</si>
  <si>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</si>
  <si>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</si>
  <si>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</si>
  <si>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</si>
  <si>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</si>
  <si>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</si>
  <si>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</si>
  <si>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</si>
  <si>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</si>
  <si>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</si>
  <si>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</si>
  <si>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</si>
  <si>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</si>
  <si>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</si>
  <si>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</si>
  <si>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</si>
  <si>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</si>
  <si>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</si>
  <si>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</si>
  <si>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</si>
  <si>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</si>
  <si>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</si>
  <si>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</si>
  <si>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</si>
  <si>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</si>
  <si>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</si>
  <si>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</si>
  <si>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</si>
  <si>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</si>
  <si>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</si>
  <si>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</si>
  <si>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</si>
  <si>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</si>
  <si>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</si>
  <si>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</si>
  <si>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</si>
  <si>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</si>
  <si>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</si>
  <si>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</si>
  <si>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</si>
  <si>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</si>
  <si>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</si>
  <si>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</si>
  <si>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</si>
  <si>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</si>
  <si>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</si>
  <si>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</si>
  <si>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</si>
  <si>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</si>
  <si>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</si>
  <si>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</si>
  <si>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</si>
  <si>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</si>
  <si>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</si>
  <si>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</si>
  <si>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</si>
  <si>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</si>
  <si>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</si>
  <si>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</si>
  <si>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</si>
  <si>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</si>
  <si>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</si>
  <si>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</si>
  <si>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</si>
  <si>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</si>
  <si>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</si>
  <si>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</si>
  <si>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</si>
  <si>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</si>
  <si>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</si>
  <si>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</si>
  <si>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</si>
  <si>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</si>
  <si>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</si>
  <si>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</si>
  <si>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</si>
  <si>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</si>
  <si>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</si>
  <si>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</si>
  <si>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</si>
  <si>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</si>
  <si>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</si>
  <si>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</si>
  <si>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</si>
  <si>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</si>
  <si>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</si>
  <si>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</si>
  <si>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</si>
  <si>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</si>
  <si>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</si>
  <si>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</si>
  <si>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</si>
  <si>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</si>
  <si>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</si>
  <si>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</si>
  <si>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</si>
  <si>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</si>
  <si>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</si>
  <si>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</si>
  <si>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</si>
  <si>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</si>
  <si>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</si>
  <si>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</si>
  <si>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</si>
  <si>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</si>
  <si>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</si>
  <si>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</si>
  <si>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</si>
  <si>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</si>
  <si>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</si>
  <si>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</si>
  <si>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</si>
  <si>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</si>
  <si>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</si>
  <si>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</si>
  <si>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</si>
  <si>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</si>
  <si>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</si>
  <si>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</si>
  <si>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</si>
  <si>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</si>
  <si>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</si>
  <si>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</si>
  <si>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</si>
  <si>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</si>
  <si>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</si>
  <si>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</si>
  <si>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</si>
  <si>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</si>
  <si>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</si>
  <si>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</si>
  <si>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</si>
  <si>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</si>
  <si>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</si>
  <si>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</si>
  <si>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</si>
  <si>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</si>
  <si>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</si>
  <si>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</si>
  <si>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</si>
  <si>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</si>
  <si>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</si>
  <si>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</si>
  <si>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</si>
  <si>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</si>
  <si>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</si>
  <si>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</si>
  <si>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</si>
  <si>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</si>
  <si>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</si>
  <si>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</si>
  <si>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</si>
  <si>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</si>
  <si>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</si>
  <si>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</si>
  <si>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</si>
  <si>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</si>
  <si>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</si>
  <si>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</si>
  <si>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</si>
  <si>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</si>
  <si>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</si>
  <si>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</si>
  <si>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</si>
  <si>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</si>
  <si>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</si>
  <si>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</si>
  <si>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</si>
  <si>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</si>
  <si>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</si>
  <si>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</si>
  <si>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</si>
  <si>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</si>
  <si>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</si>
  <si>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</si>
  <si>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</si>
  <si>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</si>
  <si>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</si>
  <si>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</si>
  <si>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</si>
  <si>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</si>
  <si>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</si>
  <si>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</si>
  <si>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</si>
  <si>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</si>
  <si>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</si>
  <si>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</si>
  <si>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</si>
  <si>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</si>
  <si>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</si>
  <si>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</si>
  <si>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</si>
  <si>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</si>
  <si>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</si>
  <si>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</si>
  <si>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</si>
  <si>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</si>
  <si>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</si>
  <si>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</si>
  <si>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</si>
  <si>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</si>
  <si>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</si>
  <si>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</si>
  <si>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</si>
  <si>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</si>
  <si>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</si>
  <si>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</si>
  <si>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</si>
  <si>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</si>
  <si>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</si>
  <si>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</si>
  <si>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</si>
  <si>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</si>
  <si>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</si>
  <si>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</si>
  <si>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</si>
  <si>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</si>
  <si>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</si>
  <si>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</si>
  <si>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</si>
  <si>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</si>
  <si>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</si>
  <si>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</si>
  <si>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</si>
  <si>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</si>
  <si>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</si>
  <si>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</si>
  <si>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</si>
  <si>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</si>
  <si>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</si>
  <si>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</si>
  <si>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</si>
  <si>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</si>
  <si>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</si>
  <si>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</si>
  <si>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</si>
  <si>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</si>
  <si>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</si>
  <si>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</si>
  <si>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</si>
  <si>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</si>
  <si>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</si>
  <si>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</si>
  <si>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</si>
  <si>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</si>
  <si>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</si>
  <si>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</si>
  <si>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</si>
  <si>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</si>
  <si>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</si>
  <si>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</si>
  <si>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</si>
  <si>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</si>
  <si>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</si>
  <si>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</si>
  <si>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</si>
  <si>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</si>
  <si>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</si>
  <si>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</si>
  <si>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</si>
  <si>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</si>
  <si>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</si>
  <si>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</si>
  <si>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</si>
  <si>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</si>
  <si>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</si>
  <si>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</si>
  <si>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</si>
  <si>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</si>
  <si>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</si>
  <si>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</si>
  <si>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</si>
  <si>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</si>
  <si>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</si>
  <si>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</si>
  <si>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</si>
  <si>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</si>
  <si>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</si>
  <si>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</si>
  <si>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</si>
  <si>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</si>
  <si>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</si>
  <si>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</si>
  <si>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</si>
  <si>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</si>
  <si>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</si>
  <si>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</si>
  <si>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</si>
  <si>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</si>
  <si>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</si>
  <si>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</si>
  <si>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</si>
  <si>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</si>
  <si>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</si>
  <si>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</si>
  <si>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</si>
  <si>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</si>
  <si>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</si>
  <si>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</si>
  <si>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</si>
  <si>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</si>
  <si>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</si>
  <si>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</si>
  <si>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</si>
  <si>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</si>
  <si>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</si>
  <si>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</si>
  <si>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</si>
  <si>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</si>
  <si>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</si>
  <si>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</si>
  <si>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</si>
  <si>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</si>
  <si>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</si>
  <si>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</si>
  <si>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</si>
  <si>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</si>
  <si>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</si>
  <si>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</si>
  <si>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</si>
  <si>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</si>
  <si>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</si>
  <si>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</si>
  <si>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</si>
  <si>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</si>
  <si>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</si>
  <si>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</si>
  <si>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</si>
  <si>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</si>
  <si>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</si>
  <si>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</si>
  <si>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</si>
  <si>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</si>
  <si>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</si>
  <si>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</si>
  <si>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</si>
  <si>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</si>
  <si>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</si>
  <si>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</si>
  <si>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</si>
  <si>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</si>
  <si>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</si>
  <si>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</si>
  <si>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</si>
  <si>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</si>
  <si>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</si>
  <si>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</si>
  <si>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</si>
  <si>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</si>
  <si>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</si>
  <si>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</si>
  <si>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</si>
  <si>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</si>
  <si>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</si>
  <si>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</si>
  <si>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</si>
  <si>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</si>
  <si>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</si>
  <si>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</si>
  <si>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</si>
  <si>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</si>
  <si>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</si>
  <si>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</si>
  <si>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</si>
  <si>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</si>
  <si>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</si>
  <si>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</si>
  <si>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</si>
  <si>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</si>
  <si>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</si>
  <si>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</si>
  <si>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</si>
  <si>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</si>
  <si>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</si>
  <si>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</si>
  <si>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</si>
  <si>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</si>
  <si>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</si>
  <si>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</si>
  <si>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</si>
  <si>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</si>
  <si>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</si>
  <si>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</si>
  <si>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</si>
  <si>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</si>
  <si>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</si>
  <si>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</si>
  <si>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</si>
  <si>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</si>
  <si>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</si>
  <si>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</si>
  <si>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</si>
  <si>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</si>
  <si>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</si>
  <si>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</si>
  <si>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</si>
  <si>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</si>
  <si>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</si>
  <si>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</si>
  <si>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</si>
  <si>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</si>
  <si>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</si>
  <si>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</si>
  <si>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</si>
  <si>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</si>
  <si>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</si>
  <si>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</si>
  <si>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</si>
  <si>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</si>
  <si>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</si>
  <si>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</si>
  <si>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</si>
  <si>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</si>
  <si>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</si>
  <si>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</si>
  <si>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</si>
  <si>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</si>
  <si>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</si>
  <si>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</si>
  <si>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</si>
  <si>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</si>
  <si>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</si>
  <si>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</si>
  <si>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</si>
  <si>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</si>
  <si>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</si>
  <si>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</si>
  <si>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</si>
  <si>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</si>
  <si>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</si>
  <si>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</si>
  <si>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</si>
  <si>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</si>
  <si>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</si>
  <si>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</si>
  <si>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</si>
  <si>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</si>
  <si>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</si>
  <si>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</si>
  <si>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</si>
  <si>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</si>
  <si>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</si>
  <si>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</si>
  <si>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</si>
  <si>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</si>
  <si>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</si>
  <si>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</si>
  <si>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</si>
  <si>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</si>
  <si>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</si>
  <si>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</si>
  <si>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</si>
  <si>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</si>
  <si>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</si>
  <si>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</si>
  <si>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</si>
  <si>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</si>
  <si>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</si>
  <si>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</si>
  <si>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</si>
  <si>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</si>
  <si>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</si>
  <si>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</si>
  <si>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</si>
  <si>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</si>
  <si>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</si>
  <si>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</si>
  <si>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</si>
  <si>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</si>
  <si>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</si>
  <si>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</si>
  <si>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</si>
  <si>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</si>
  <si>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</si>
  <si>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</si>
  <si>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</si>
  <si>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</si>
  <si>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</si>
  <si>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</si>
  <si>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</si>
  <si>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</si>
  <si>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</si>
  <si>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</si>
  <si>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</si>
  <si>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</si>
  <si>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</si>
  <si>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</si>
  <si>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</si>
  <si>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</si>
  <si>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</si>
  <si>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</si>
  <si>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</si>
  <si>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</si>
  <si>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</si>
  <si>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</si>
  <si>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</si>
  <si>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</si>
  <si>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</si>
  <si>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</si>
  <si>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</si>
  <si>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</si>
  <si>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</si>
  <si>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</si>
  <si>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</si>
  <si>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</si>
  <si>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</si>
  <si>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</si>
  <si>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</si>
  <si>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</si>
  <si>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</si>
  <si>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</si>
  <si>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</si>
  <si>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</si>
  <si>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</si>
  <si>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</si>
  <si>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</si>
  <si>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</si>
  <si>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</si>
  <si>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</si>
  <si>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</si>
  <si>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</si>
  <si>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</si>
  <si>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</si>
  <si>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</si>
  <si>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</si>
  <si>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</si>
  <si>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</si>
  <si>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</si>
  <si>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</si>
  <si>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</si>
  <si>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</si>
  <si>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</si>
  <si>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</si>
  <si>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</si>
  <si>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</si>
  <si>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</si>
  <si>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</si>
  <si>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</si>
  <si>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</si>
  <si>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</si>
  <si>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</si>
  <si>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</si>
  <si>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</si>
  <si>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</si>
  <si>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</si>
  <si>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</si>
  <si>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</si>
  <si>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</si>
  <si>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</si>
  <si>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</si>
  <si>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</si>
  <si>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</si>
  <si>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</si>
  <si>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</si>
  <si>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</si>
  <si>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</si>
  <si>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</si>
  <si>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</si>
  <si>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</si>
  <si>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</si>
  <si>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</si>
  <si>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</si>
  <si>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</si>
  <si>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</si>
  <si>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</si>
  <si>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</si>
  <si>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</si>
  <si>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</si>
  <si>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</si>
  <si>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</si>
  <si>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</si>
  <si>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</si>
  <si>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</si>
  <si>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</si>
  <si>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</si>
  <si>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</si>
  <si>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</si>
  <si>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</si>
  <si>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</si>
  <si>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</si>
  <si>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</si>
  <si>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</si>
  <si>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</si>
  <si>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</si>
  <si>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</si>
  <si>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</si>
  <si>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</si>
  <si>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</si>
  <si>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</si>
  <si>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</si>
  <si>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</si>
  <si>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</si>
  <si>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</si>
  <si>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</si>
  <si>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</si>
  <si>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</si>
  <si>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</si>
  <si>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</si>
  <si>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</si>
  <si>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</si>
  <si>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</si>
  <si>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</si>
  <si>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</si>
  <si>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</si>
  <si>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</si>
  <si>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</si>
  <si>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</si>
  <si>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</si>
  <si>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</si>
  <si>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</si>
  <si>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</si>
  <si>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</si>
  <si>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</si>
  <si>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</si>
  <si>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</si>
  <si>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</si>
  <si>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</si>
  <si>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</si>
  <si>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</si>
  <si>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</si>
  <si>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</si>
  <si>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</si>
  <si>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</si>
  <si>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</si>
  <si>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</si>
  <si>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</si>
  <si>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</si>
  <si>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</si>
  <si>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</si>
  <si>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</si>
  <si>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</si>
  <si>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</si>
  <si>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</si>
  <si>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</si>
  <si>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</si>
  <si>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</si>
  <si>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</si>
  <si>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</si>
  <si>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</si>
  <si>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</si>
  <si>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</si>
  <si>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</si>
  <si>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</si>
  <si>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</si>
  <si>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</si>
  <si>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</si>
  <si>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</si>
  <si>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</si>
  <si>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</si>
  <si>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</si>
  <si>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</si>
  <si>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</si>
  <si>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</si>
  <si>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</si>
  <si>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</si>
  <si>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</si>
  <si>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</si>
  <si>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</si>
  <si>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</si>
  <si>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</si>
  <si>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</si>
  <si>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</si>
  <si>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</si>
  <si>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</si>
  <si>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</si>
  <si>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</si>
  <si>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</si>
  <si>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</si>
  <si>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</si>
  <si>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</si>
  <si>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</si>
  <si>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</si>
  <si>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</si>
  <si>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</si>
  <si>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</si>
  <si>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</si>
  <si>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</si>
  <si>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</si>
  <si>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</si>
  <si>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</si>
  <si>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</si>
  <si>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</si>
  <si>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</si>
  <si>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</si>
  <si>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</si>
  <si>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</si>
  <si>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</si>
  <si>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</si>
  <si>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</si>
  <si>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</si>
  <si>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</si>
  <si>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</si>
  <si>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</si>
  <si>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</si>
  <si>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</si>
  <si>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</si>
  <si>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</si>
  <si>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</si>
  <si>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</si>
  <si>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</si>
  <si>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</si>
  <si>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</si>
  <si>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</si>
  <si>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</si>
  <si>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</si>
  <si>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</si>
  <si>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</si>
  <si>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</si>
  <si>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</si>
  <si>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</si>
  <si>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</si>
  <si>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</si>
  <si>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</si>
  <si>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</si>
  <si>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</si>
  <si>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</si>
  <si>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</si>
  <si>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</si>
  <si>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</si>
  <si>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</si>
  <si>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</si>
  <si>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</si>
  <si>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</si>
  <si>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</si>
  <si>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</si>
  <si>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</si>
  <si>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</si>
  <si>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</si>
  <si>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</si>
  <si>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</si>
  <si>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</si>
  <si>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</si>
  <si>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</si>
  <si>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</si>
  <si>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</si>
  <si>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</si>
  <si>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</si>
  <si>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</si>
  <si>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</si>
  <si>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</si>
  <si>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</si>
  <si>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</si>
  <si>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</si>
  <si>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</si>
  <si>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</si>
  <si>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</si>
  <si>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</si>
  <si>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</si>
  <si>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</si>
  <si>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</si>
  <si>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</si>
  <si>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</si>
  <si>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</si>
  <si>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</si>
  <si>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</si>
  <si>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</si>
  <si>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</si>
  <si>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</si>
  <si>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</si>
  <si>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</si>
  <si>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</si>
  <si>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</si>
  <si>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</si>
  <si>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</si>
  <si>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</si>
  <si>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</si>
  <si>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</si>
  <si>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</si>
  <si>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</si>
  <si>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</si>
  <si>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</si>
  <si>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</si>
  <si>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</si>
  <si>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</si>
  <si>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</si>
  <si>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</si>
  <si>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</si>
  <si>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</si>
  <si>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</si>
  <si>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</si>
  <si>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</si>
  <si>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</si>
  <si>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</si>
  <si>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</si>
  <si>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</si>
  <si>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</si>
  <si>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</si>
  <si>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</si>
  <si>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</si>
  <si>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</si>
  <si>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</si>
  <si>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</si>
  <si>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</si>
  <si>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</si>
  <si>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</si>
  <si>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</si>
  <si>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</si>
  <si>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</si>
  <si>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</si>
  <si>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</si>
  <si>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</si>
  <si>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</si>
  <si>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</si>
  <si>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</si>
  <si>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</si>
  <si>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</si>
  <si>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</si>
  <si>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</si>
  <si>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</si>
  <si>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</si>
  <si>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</si>
  <si>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</si>
  <si>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</si>
  <si>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</si>
  <si>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</si>
  <si>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</si>
  <si>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</si>
  <si>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</si>
  <si>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</si>
  <si>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</si>
  <si>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</si>
  <si>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</si>
  <si>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</si>
  <si>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</si>
  <si>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</si>
  <si>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</si>
  <si>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</si>
  <si>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</si>
  <si>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</si>
  <si>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</si>
  <si>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</si>
  <si>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</si>
  <si>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</si>
  <si>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</si>
  <si>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</si>
  <si>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</si>
  <si>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</si>
  <si>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</si>
  <si>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</si>
  <si>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</si>
  <si>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</si>
  <si>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</si>
  <si>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</si>
  <si>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</si>
  <si>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</si>
  <si>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</si>
  <si>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</si>
  <si>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</si>
  <si>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</si>
  <si>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</si>
  <si>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</si>
  <si>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</si>
  <si>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</si>
  <si>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</si>
  <si>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</si>
  <si>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</si>
  <si>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</si>
  <si>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</si>
  <si>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</si>
  <si>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</si>
  <si>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</si>
  <si>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</si>
  <si>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</si>
  <si>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</si>
  <si>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</si>
  <si>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</si>
  <si>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</si>
  <si>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</si>
  <si>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</si>
  <si>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</si>
  <si>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</si>
  <si>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</si>
  <si>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</si>
  <si>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</si>
  <si>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</si>
  <si>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</si>
  <si>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</si>
  <si>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</si>
  <si>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</si>
  <si>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</si>
  <si>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</si>
  <si>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</si>
  <si>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</si>
  <si>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</si>
  <si>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</si>
  <si>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</si>
  <si>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</si>
  <si>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</si>
  <si>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</si>
  <si>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</si>
  <si>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</si>
  <si>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</si>
  <si>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</si>
  <si>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</si>
  <si>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</si>
  <si>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</si>
  <si>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</si>
  <si>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</si>
  <si>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</si>
  <si>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</si>
  <si>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</si>
  <si>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</si>
  <si>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</si>
  <si>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</si>
  <si>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</si>
  <si>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</si>
  <si>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</si>
  <si>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</si>
  <si>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</si>
  <si>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</si>
  <si>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</si>
  <si>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</si>
  <si>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</si>
  <si>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</si>
  <si>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</si>
  <si>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</si>
  <si>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</si>
  <si>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</si>
  <si>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</si>
  <si>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</si>
  <si>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</si>
  <si>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</si>
  <si>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</si>
  <si>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</si>
  <si>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</si>
  <si>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</si>
  <si>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</si>
  <si>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</si>
  <si>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</si>
  <si>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</si>
  <si>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</si>
  <si>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</si>
  <si>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</si>
  <si>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</si>
  <si>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</si>
  <si>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</si>
  <si>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</si>
  <si>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</si>
  <si>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</si>
  <si>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</si>
  <si>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</si>
  <si>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</si>
  <si>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</si>
  <si>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</si>
  <si>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</si>
  <si>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</si>
  <si>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</si>
  <si>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</si>
  <si>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</si>
  <si>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</si>
  <si>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</si>
  <si>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</si>
  <si>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</si>
  <si>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</si>
  <si>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</si>
  <si>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</si>
  <si>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</si>
  <si>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</si>
  <si>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</si>
  <si>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</si>
  <si>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</si>
  <si>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</si>
  <si>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</si>
  <si>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</si>
  <si>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</si>
  <si>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</si>
  <si>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</si>
  <si>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</si>
  <si>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</si>
  <si>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</si>
  <si>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</si>
  <si>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</si>
  <si>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</si>
  <si>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</si>
  <si>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</si>
  <si>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</si>
  <si>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</si>
  <si>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</si>
  <si>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</si>
  <si>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</si>
  <si>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</si>
  <si>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</si>
  <si>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</si>
  <si>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</si>
  <si>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</si>
  <si>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</si>
  <si>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</si>
  <si>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</si>
  <si>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</si>
  <si>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</si>
  <si>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</si>
  <si>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</si>
  <si>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</si>
  <si>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</si>
  <si>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</si>
  <si>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</si>
  <si>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</si>
  <si>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</si>
  <si>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</si>
  <si>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</si>
  <si>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</si>
  <si>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</si>
  <si>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</si>
  <si>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</si>
  <si>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</si>
  <si>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</si>
  <si>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</si>
  <si>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</si>
  <si>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</si>
  <si>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</si>
  <si>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</si>
  <si>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</si>
  <si>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</si>
  <si>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</si>
  <si>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</si>
  <si>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</si>
  <si>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</si>
  <si>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</si>
  <si>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</si>
  <si>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</si>
  <si>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</si>
  <si>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</si>
  <si>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</si>
  <si>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</si>
  <si>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</si>
  <si>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</si>
  <si>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</si>
  <si>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</si>
  <si>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</si>
  <si>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</si>
  <si>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</si>
  <si>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</si>
  <si>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</si>
  <si>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</si>
  <si>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</si>
  <si>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</si>
  <si>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</si>
  <si>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</si>
  <si>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</si>
  <si>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</si>
  <si>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</si>
  <si>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</si>
  <si>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</si>
  <si>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</si>
  <si>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</si>
  <si>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</si>
  <si>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</si>
  <si>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</si>
  <si>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</si>
  <si>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</si>
  <si>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</si>
  <si>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</si>
  <si>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</si>
  <si>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</si>
  <si>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</si>
  <si>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</si>
  <si>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</si>
  <si>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</si>
  <si>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</si>
  <si>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</si>
  <si>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</si>
  <si>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</si>
  <si>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</si>
  <si>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</si>
  <si>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</si>
  <si>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</si>
  <si>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</si>
  <si>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</si>
  <si>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</si>
  <si>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</si>
  <si>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</si>
  <si>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</si>
  <si>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</si>
  <si>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</si>
  <si>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</si>
  <si>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</si>
  <si>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</si>
  <si>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</si>
  <si>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</si>
  <si>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</si>
  <si>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</si>
  <si>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</si>
  <si>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</si>
  <si>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</si>
  <si>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</si>
  <si>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</si>
  <si>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</si>
  <si>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</si>
  <si>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</si>
  <si>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</si>
  <si>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</si>
  <si>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</si>
  <si>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</si>
  <si>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</si>
  <si>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</si>
  <si>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</si>
  <si>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</si>
  <si>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</si>
  <si>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</si>
  <si>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</si>
  <si>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</si>
  <si>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</si>
  <si>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</si>
  <si>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</si>
  <si>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</si>
  <si>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</si>
  <si>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</si>
  <si>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</si>
  <si>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</si>
  <si>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</si>
  <si>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</si>
  <si>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</si>
  <si>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</si>
  <si>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</si>
  <si>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</si>
  <si>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</si>
  <si>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</si>
  <si>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</si>
  <si>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</si>
  <si>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</si>
  <si>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</si>
  <si>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</si>
  <si>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</si>
  <si>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</si>
  <si>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</si>
  <si>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</si>
  <si>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</si>
  <si>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</si>
  <si>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</si>
  <si>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</si>
  <si>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</si>
  <si>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</si>
  <si>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</si>
  <si>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</si>
  <si>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</si>
  <si>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</si>
  <si>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</si>
  <si>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</si>
  <si>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</si>
  <si>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</si>
  <si>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</si>
  <si>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</si>
  <si>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</si>
  <si>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</si>
  <si>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</si>
  <si>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</si>
  <si>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</si>
  <si>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</si>
  <si>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</si>
  <si>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</si>
  <si>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</si>
  <si>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</si>
  <si>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</si>
  <si>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</si>
  <si>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</si>
  <si>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</si>
  <si>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</si>
  <si>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</si>
  <si>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</si>
  <si>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</si>
  <si>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</si>
  <si>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</si>
  <si>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</si>
  <si>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</si>
  <si>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</si>
  <si>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</si>
  <si>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</si>
  <si>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</si>
  <si>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</si>
  <si>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</si>
  <si>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</si>
  <si>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</si>
  <si>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</si>
  <si>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</si>
  <si>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</si>
  <si>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</si>
  <si>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</si>
  <si>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</si>
  <si>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</si>
  <si>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</si>
  <si>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</si>
  <si>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</si>
  <si>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</si>
  <si>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</si>
  <si>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</si>
  <si>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</si>
  <si>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</si>
  <si>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</si>
  <si>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</si>
  <si>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</si>
  <si>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</si>
  <si>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</si>
  <si>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</si>
  <si>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</si>
  <si>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</si>
  <si>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</si>
  <si>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</si>
  <si>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</si>
  <si>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</si>
  <si>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</si>
  <si>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</si>
  <si>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</si>
  <si>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</si>
  <si>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</si>
  <si>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</si>
  <si>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</si>
  <si>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</si>
  <si>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</si>
  <si>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</si>
  <si>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</si>
  <si>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</si>
  <si>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</si>
  <si>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</si>
  <si>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</si>
  <si>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</si>
  <si>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</si>
  <si>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</si>
  <si>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</si>
  <si>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</si>
  <si>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</si>
  <si>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</si>
  <si>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</si>
  <si>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</si>
  <si>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</si>
  <si>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</si>
  <si>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</si>
  <si>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</si>
  <si>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</si>
  <si>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</si>
  <si>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</si>
  <si>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</si>
  <si>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</si>
  <si>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</si>
  <si>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</si>
  <si>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</si>
  <si>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</si>
  <si>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</si>
  <si>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</si>
  <si>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</si>
  <si>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</si>
  <si>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</si>
  <si>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</si>
  <si>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</si>
  <si>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</si>
  <si>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</si>
  <si>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</si>
  <si>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</si>
  <si>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</si>
  <si>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</si>
  <si>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</si>
  <si>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</si>
  <si>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</si>
  <si>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</si>
  <si>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</si>
  <si>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</si>
  <si>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</si>
  <si>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</si>
  <si>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</si>
  <si>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</si>
  <si>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</si>
  <si>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</si>
  <si>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</si>
  <si>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</si>
  <si>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</si>
  <si>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</si>
  <si>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</si>
  <si>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</si>
  <si>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</si>
  <si>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</si>
  <si>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</si>
  <si>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</si>
  <si>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</si>
  <si>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</si>
  <si>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</si>
  <si>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</si>
  <si>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</si>
  <si>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</si>
  <si>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</si>
  <si>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</si>
  <si>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</si>
  <si>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</si>
  <si>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</si>
  <si>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</si>
  <si>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</si>
  <si>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</si>
  <si>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</si>
  <si>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</si>
  <si>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</si>
  <si>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</si>
  <si>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</si>
  <si>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</si>
  <si>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</si>
  <si>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</si>
  <si>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</si>
  <si>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</si>
  <si>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</si>
  <si>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</si>
  <si>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</si>
  <si>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</si>
  <si>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</si>
  <si>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</si>
  <si>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</si>
  <si>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</si>
  <si>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</si>
  <si>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</si>
  <si>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</si>
  <si>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</si>
  <si>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</si>
  <si>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</si>
  <si>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</si>
  <si>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</si>
  <si>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</si>
  <si>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</si>
  <si>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</si>
  <si>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</si>
  <si>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</si>
  <si>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</si>
  <si>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</si>
  <si>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</si>
  <si>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</si>
  <si>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</si>
  <si>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</si>
  <si>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</si>
  <si>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</si>
  <si>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</si>
  <si>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</si>
  <si>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</si>
  <si>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</si>
  <si>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</si>
  <si>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</si>
  <si>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</si>
  <si>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</si>
  <si>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</si>
  <si>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</si>
  <si>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</si>
  <si>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</si>
  <si>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</si>
  <si>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</si>
  <si>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</si>
  <si>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</si>
  <si>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</si>
  <si>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</si>
  <si>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</si>
  <si>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</si>
  <si>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</si>
  <si>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</si>
  <si>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</si>
  <si>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</si>
  <si>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</si>
  <si>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</si>
  <si>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</si>
  <si>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</si>
  <si>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</si>
  <si>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</si>
  <si>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</si>
  <si>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</si>
  <si>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</si>
  <si>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</si>
  <si>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</si>
  <si>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</si>
  <si>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</si>
  <si>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</si>
  <si>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</si>
  <si>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</si>
  <si>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</si>
  <si>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</si>
  <si>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</si>
  <si>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</si>
  <si>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</si>
  <si>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</si>
  <si>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</si>
  <si>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</si>
  <si>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</si>
  <si>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</si>
  <si>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</si>
  <si>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</si>
  <si>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</si>
  <si>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</si>
  <si>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</si>
  <si>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</si>
  <si>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</si>
  <si>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</si>
  <si>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</si>
  <si>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</si>
  <si>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</si>
  <si>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</si>
  <si>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</si>
  <si>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</si>
  <si>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</si>
  <si>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</si>
  <si>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</si>
  <si>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</si>
  <si>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</si>
  <si>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</si>
  <si>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</si>
  <si>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</si>
  <si>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</si>
  <si>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</si>
  <si>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</si>
  <si>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</si>
  <si>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</si>
  <si>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</si>
  <si>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</si>
  <si>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</si>
  <si>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</si>
  <si>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</si>
  <si>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</si>
  <si>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</si>
  <si>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</si>
  <si>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</si>
  <si>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</si>
  <si>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</si>
  <si>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</si>
  <si>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</si>
  <si>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</si>
  <si>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</si>
  <si>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</si>
  <si>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</si>
  <si>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</si>
  <si>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</si>
  <si>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</si>
  <si>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</si>
  <si>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</si>
  <si>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</si>
  <si>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</si>
  <si>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</si>
  <si>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</si>
  <si>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</si>
  <si>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</si>
  <si>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</si>
  <si>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</si>
  <si>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</si>
  <si>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</si>
  <si>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</si>
  <si>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</si>
  <si>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</si>
  <si>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</si>
  <si>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</si>
  <si>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</si>
  <si>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</si>
  <si>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</si>
  <si>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</si>
  <si>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</si>
  <si>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</si>
  <si>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</si>
  <si>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</si>
  <si>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</si>
  <si>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</si>
  <si>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</si>
  <si>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</si>
  <si>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</si>
  <si>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</si>
  <si>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</si>
  <si>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</si>
  <si>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</si>
  <si>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</si>
  <si>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</si>
  <si>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</si>
  <si>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</si>
  <si>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</si>
  <si>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</si>
  <si>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</si>
  <si>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</si>
  <si>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</si>
  <si>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</si>
  <si>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</si>
  <si>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</si>
  <si>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</si>
  <si>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</si>
  <si>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</si>
  <si>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</si>
  <si>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</si>
  <si>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</si>
  <si>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</si>
  <si>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</si>
  <si>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</si>
  <si>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</si>
  <si>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</si>
  <si>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</si>
  <si>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</si>
  <si>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</si>
  <si>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</si>
  <si>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</si>
  <si>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</si>
  <si>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</si>
  <si>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</si>
  <si>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</si>
  <si>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</si>
  <si>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</si>
  <si>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</si>
  <si>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</si>
  <si>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</si>
  <si>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</si>
  <si>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</si>
  <si>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</si>
  <si>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</si>
  <si>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</si>
  <si>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</si>
  <si>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</si>
  <si>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</si>
  <si>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</si>
  <si>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</si>
  <si>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</si>
  <si>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</si>
  <si>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</si>
  <si>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</si>
  <si>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</si>
  <si>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</si>
  <si>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</si>
  <si>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</si>
  <si>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</si>
  <si>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</si>
  <si>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</si>
  <si>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</si>
  <si>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</si>
  <si>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</si>
  <si>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</si>
  <si>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</si>
  <si>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</si>
  <si>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</si>
  <si>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</si>
  <si>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</si>
  <si>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</si>
  <si>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</si>
  <si>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</si>
  <si>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</si>
  <si>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</si>
  <si>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</si>
  <si>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</si>
  <si>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</si>
  <si>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</si>
  <si>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</si>
  <si>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</si>
  <si>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</si>
  <si>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</si>
  <si>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</si>
  <si>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</si>
  <si>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</si>
  <si>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</si>
  <si>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</si>
  <si>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</si>
  <si>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</si>
  <si>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</si>
  <si>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</si>
  <si>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</si>
  <si>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</si>
  <si>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</si>
  <si>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</si>
  <si>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</si>
  <si>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</si>
  <si>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</si>
  <si>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</si>
  <si>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</si>
  <si>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</si>
  <si>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</si>
  <si>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</si>
  <si>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</si>
  <si>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</si>
  <si>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</si>
  <si>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</si>
  <si>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</si>
  <si>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</si>
  <si>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</si>
  <si>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</si>
  <si>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</si>
  <si>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</si>
  <si>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</si>
  <si>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</si>
  <si>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</si>
  <si>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</si>
  <si>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</si>
  <si>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</si>
  <si>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</si>
  <si>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</si>
  <si>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</si>
  <si>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</si>
  <si>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</si>
  <si>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</si>
  <si>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</si>
  <si>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</si>
  <si>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</si>
  <si>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</si>
  <si>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</si>
  <si>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</si>
  <si>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</si>
  <si>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</si>
  <si>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</si>
  <si>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</si>
  <si>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</si>
  <si>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</si>
  <si>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</si>
  <si>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</si>
  <si>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</si>
  <si>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</si>
  <si>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</si>
  <si>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</si>
  <si>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</si>
  <si>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</si>
  <si>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</si>
  <si>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</si>
  <si>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</si>
  <si>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</si>
  <si>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</si>
  <si>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</si>
  <si>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</si>
  <si>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</si>
  <si>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</si>
  <si>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</si>
  <si>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</si>
  <si>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</si>
  <si>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</si>
  <si>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</si>
  <si>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</si>
  <si>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</si>
  <si>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</si>
  <si>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</si>
  <si>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</si>
  <si>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</si>
  <si>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</si>
  <si>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</si>
  <si>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</si>
  <si>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</si>
  <si>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</si>
  <si>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</si>
  <si>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</si>
  <si>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</si>
  <si>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</si>
  <si>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</si>
  <si>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</si>
  <si>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</si>
  <si>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</si>
  <si>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</si>
  <si>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</si>
  <si>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</si>
  <si>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</si>
  <si>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</si>
  <si>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</si>
  <si>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</si>
  <si>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</si>
  <si>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</si>
  <si>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</si>
  <si>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</si>
  <si>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</si>
  <si>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</si>
  <si>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</si>
  <si>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</si>
  <si>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</si>
  <si>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</si>
  <si>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</si>
  <si>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</si>
  <si>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</si>
  <si>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</si>
  <si>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</si>
  <si>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</si>
  <si>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</si>
  <si>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</si>
  <si>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</si>
  <si>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</si>
  <si>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</si>
  <si>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</si>
  <si>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</si>
  <si>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</si>
  <si>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</si>
  <si>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</si>
  <si>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</si>
  <si>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</si>
  <si>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</si>
  <si>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</si>
  <si>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</si>
  <si>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</si>
  <si>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</si>
  <si>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</si>
  <si>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</si>
  <si>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</si>
  <si>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</si>
  <si>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</si>
  <si>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</si>
  <si>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</si>
  <si>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</si>
  <si>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</si>
  <si>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</si>
  <si>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</si>
  <si>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</si>
  <si>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</si>
  <si>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</si>
  <si>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</si>
  <si>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</si>
  <si>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</si>
  <si>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</si>
  <si>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</si>
  <si>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</si>
  <si>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</si>
  <si>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</si>
  <si>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</si>
  <si>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</si>
  <si>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</si>
  <si>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</si>
  <si>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</si>
  <si>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</si>
  <si>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</si>
  <si>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</si>
  <si>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</si>
  <si>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</si>
  <si>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</si>
  <si>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</si>
  <si>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</si>
  <si>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</si>
  <si>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</si>
  <si>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</si>
  <si>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</si>
  <si>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</si>
  <si>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</si>
  <si>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</si>
  <si>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</si>
  <si>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</si>
  <si>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</si>
  <si>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</si>
  <si>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</si>
  <si>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</si>
  <si>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</si>
  <si>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</si>
  <si>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</si>
  <si>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</si>
  <si>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</si>
  <si>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</si>
  <si>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</si>
  <si>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</si>
  <si>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</si>
  <si>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</si>
  <si>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</si>
  <si>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</si>
  <si>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</si>
  <si>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</si>
  <si>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</si>
  <si>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</si>
  <si>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</si>
  <si>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</si>
  <si>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</si>
  <si>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</si>
  <si>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</si>
  <si>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</si>
  <si>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</si>
  <si>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</si>
  <si>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</si>
  <si>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</si>
  <si>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</si>
  <si>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</si>
  <si>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</si>
  <si>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</si>
  <si>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</si>
  <si>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</si>
  <si>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</si>
  <si>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</si>
  <si>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</si>
  <si>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</si>
  <si>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</si>
  <si>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</si>
  <si>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</si>
  <si>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</si>
  <si>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</si>
  <si>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</si>
  <si>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</si>
  <si>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</si>
  <si>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</si>
  <si>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</si>
  <si>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</si>
  <si>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</si>
  <si>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</si>
  <si>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</si>
  <si>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</si>
  <si>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</si>
  <si>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</si>
  <si>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</si>
  <si>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</si>
  <si>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</si>
  <si>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</si>
  <si>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</si>
  <si>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</si>
  <si>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</si>
  <si>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</si>
  <si>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</si>
  <si>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</si>
  <si>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</si>
  <si>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</si>
  <si>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</si>
  <si>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</si>
  <si>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</si>
  <si>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</si>
  <si>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</si>
  <si>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</si>
  <si>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</si>
  <si>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</si>
  <si>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</si>
  <si>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</si>
  <si>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</si>
  <si>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</si>
  <si>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</si>
  <si>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</si>
  <si>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</si>
  <si>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</si>
  <si>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</si>
  <si>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</si>
  <si>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</si>
  <si>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</si>
  <si>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</si>
  <si>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</si>
  <si>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</si>
  <si>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</si>
  <si>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</si>
  <si>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</si>
  <si>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</si>
  <si>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</si>
  <si>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</si>
  <si>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</si>
  <si>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</si>
  <si>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</si>
  <si>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</si>
  <si>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</si>
  <si>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</si>
  <si>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</si>
  <si>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</si>
  <si>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</si>
  <si>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</si>
  <si>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</si>
  <si>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</si>
  <si>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</si>
  <si>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</si>
  <si>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</si>
  <si>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</si>
  <si>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</si>
  <si>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</si>
  <si>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</si>
  <si>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</si>
  <si>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</si>
  <si>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</si>
  <si>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</si>
  <si>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</si>
  <si>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</si>
  <si>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</si>
  <si>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</si>
  <si>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</si>
  <si>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</si>
  <si>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</si>
  <si>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</si>
  <si>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</si>
  <si>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</si>
  <si>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</si>
  <si>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</si>
  <si>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</si>
  <si>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</si>
  <si>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</si>
  <si>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</si>
  <si>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</si>
  <si>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</si>
  <si>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</si>
  <si>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</si>
  <si>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</si>
  <si>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</si>
  <si>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</si>
  <si>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</si>
  <si>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</si>
  <si>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</si>
  <si>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</si>
  <si>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</si>
  <si>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</si>
  <si>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</si>
  <si>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</si>
  <si>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</si>
  <si>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</si>
  <si>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</si>
  <si>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</si>
  <si>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</si>
  <si>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</si>
  <si>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</si>
  <si>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</si>
  <si>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</si>
  <si>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</si>
  <si>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</si>
  <si>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</si>
  <si>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</si>
  <si>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</si>
  <si>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</si>
  <si>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</si>
  <si>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</si>
  <si>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</si>
  <si>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</si>
  <si>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</si>
  <si>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</si>
  <si>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</si>
  <si>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</si>
  <si>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</si>
  <si>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</si>
  <si>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</si>
  <si>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</si>
  <si>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</si>
  <si>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</si>
  <si>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</si>
  <si>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</si>
  <si>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</si>
  <si>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</si>
  <si>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</si>
  <si>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</si>
  <si>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</si>
  <si>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</si>
  <si>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</si>
  <si>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</si>
  <si>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</si>
  <si>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</si>
  <si>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</si>
  <si>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</si>
  <si>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</si>
  <si>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</si>
  <si>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</si>
  <si>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</si>
  <si>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</si>
  <si>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</si>
  <si>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</si>
  <si>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</si>
  <si>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</si>
  <si>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</si>
  <si>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</si>
  <si>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</si>
  <si>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</si>
  <si>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</si>
  <si>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</si>
  <si>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</si>
  <si>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</si>
  <si>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</si>
  <si>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</si>
  <si>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</si>
  <si>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</si>
  <si>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</si>
  <si>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</si>
  <si>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</si>
  <si>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</si>
  <si>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</si>
  <si>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</si>
  <si>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</si>
  <si>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</si>
  <si>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</si>
  <si>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</si>
  <si>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</si>
  <si>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</si>
  <si>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</si>
  <si>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</si>
  <si>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</si>
  <si>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</si>
  <si>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</si>
  <si>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</si>
  <si>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</si>
  <si>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</si>
  <si>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</si>
  <si>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</si>
  <si>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</si>
  <si>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</si>
  <si>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</si>
  <si>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</si>
  <si>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</si>
  <si>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</si>
  <si>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</si>
  <si>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</si>
  <si>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</si>
  <si>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</si>
  <si>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</si>
  <si>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</si>
  <si>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</si>
  <si>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</si>
  <si>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</si>
  <si>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</si>
  <si>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</si>
  <si>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</si>
  <si>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</si>
  <si>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</si>
  <si>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</si>
  <si>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</si>
  <si>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</si>
  <si>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</si>
  <si>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</si>
  <si>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</si>
  <si>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</si>
  <si>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</si>
  <si>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</si>
  <si>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</si>
  <si>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</si>
  <si>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</si>
  <si>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</si>
  <si>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</si>
  <si>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</si>
  <si>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</si>
  <si>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</si>
  <si>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</si>
  <si>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</si>
  <si>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</si>
  <si>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</si>
  <si>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</si>
  <si>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</si>
  <si>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</si>
  <si>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</si>
  <si>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</si>
  <si>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</si>
  <si>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</si>
  <si>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</si>
  <si>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</si>
  <si>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</si>
  <si>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</si>
  <si>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</si>
  <si>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</si>
  <si>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</si>
  <si>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</si>
  <si>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</si>
  <si>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</si>
  <si>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</si>
  <si>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</si>
  <si>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</si>
  <si>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</si>
  <si>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</si>
  <si>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</si>
  <si>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</si>
  <si>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</si>
  <si>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</si>
  <si>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</si>
  <si>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</si>
  <si>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</si>
  <si>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</si>
  <si>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</si>
  <si>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</si>
  <si>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</si>
  <si>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</si>
  <si>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</si>
  <si>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</si>
  <si>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</si>
  <si>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</si>
  <si>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</si>
  <si>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</si>
  <si>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</si>
  <si>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</si>
  <si>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</si>
  <si>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</si>
  <si>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</si>
  <si>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</si>
  <si>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</si>
  <si>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</si>
  <si>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</si>
  <si>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</si>
  <si>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</si>
  <si>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</si>
  <si>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</si>
  <si>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</si>
  <si>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</si>
  <si>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</si>
  <si>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</si>
  <si>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</si>
  <si>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</si>
  <si>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</si>
  <si>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</si>
  <si>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</si>
  <si>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</si>
  <si>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</si>
  <si>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</si>
  <si>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</si>
  <si>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</si>
  <si>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</si>
  <si>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</si>
  <si>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</si>
  <si>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</si>
  <si>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</si>
  <si>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</si>
  <si>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</si>
  <si>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</si>
  <si>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</si>
  <si>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</si>
  <si>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</si>
  <si>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</si>
  <si>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</si>
  <si>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</si>
  <si>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</si>
  <si>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</si>
  <si>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</si>
  <si>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</si>
  <si>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</si>
  <si>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</si>
  <si>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</si>
  <si>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</si>
  <si>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</si>
  <si>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</si>
  <si>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</si>
  <si>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</si>
  <si>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</si>
  <si>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</si>
  <si>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</si>
  <si>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</si>
  <si>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</si>
  <si>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</si>
  <si>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</si>
  <si>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</si>
  <si>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</si>
  <si>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</si>
  <si>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</si>
  <si>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</si>
  <si>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</si>
  <si>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</si>
  <si>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</si>
  <si>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</si>
  <si>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</si>
  <si>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</si>
  <si>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</si>
  <si>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</si>
  <si>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</si>
  <si>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</si>
  <si>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</si>
  <si>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</si>
  <si>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</si>
  <si>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</si>
  <si>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</si>
  <si>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</si>
  <si>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</si>
  <si>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</si>
  <si>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</si>
  <si>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</si>
  <si>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</si>
  <si>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</si>
  <si>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</si>
  <si>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</si>
  <si>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</si>
  <si>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</si>
  <si>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</si>
  <si>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</si>
  <si>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</si>
  <si>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</si>
  <si>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</si>
  <si>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</si>
  <si>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</si>
  <si>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</si>
  <si>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</si>
  <si>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</si>
  <si>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</si>
  <si>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</si>
  <si>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</si>
  <si>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</si>
  <si>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</si>
  <si>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</si>
  <si>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</si>
  <si>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</si>
  <si>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</si>
  <si>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</si>
  <si>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</si>
  <si>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</si>
  <si>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</si>
  <si>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</si>
  <si>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</si>
  <si>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</si>
  <si>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</si>
  <si>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</si>
  <si>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</si>
  <si>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</si>
  <si>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</si>
  <si>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</si>
  <si>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</si>
  <si>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</si>
  <si>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</si>
  <si>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</si>
  <si>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</si>
  <si>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</si>
  <si>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</si>
  <si>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</si>
  <si>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</si>
  <si>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</si>
  <si>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</si>
  <si>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</si>
  <si>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</si>
  <si>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</si>
  <si>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</si>
  <si>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</si>
  <si>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</si>
  <si>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</si>
  <si>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</si>
  <si>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</si>
  <si>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</si>
  <si>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</si>
  <si>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</si>
  <si>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</si>
  <si>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</si>
  <si>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</si>
  <si>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</si>
  <si>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</si>
  <si>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</si>
  <si>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</si>
  <si>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</si>
  <si>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</si>
  <si>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</si>
  <si>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</si>
  <si>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</si>
  <si>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</si>
  <si>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</si>
  <si>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</si>
  <si>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</si>
  <si>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</si>
  <si>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</si>
  <si>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</si>
  <si>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</si>
  <si>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</si>
  <si>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</si>
  <si>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</si>
  <si>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</si>
  <si>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</si>
  <si>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</si>
  <si>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</si>
  <si>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</si>
  <si>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</si>
  <si>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</si>
  <si>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</si>
  <si>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</si>
  <si>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</si>
  <si>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</si>
  <si>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</si>
  <si>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</si>
  <si>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</si>
  <si>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</si>
  <si>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</si>
  <si>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</si>
  <si>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</si>
  <si>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</si>
  <si>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</si>
  <si>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</si>
  <si>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</si>
  <si>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</si>
  <si>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</si>
  <si>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</si>
  <si>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</si>
  <si>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</si>
  <si>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</si>
  <si>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</si>
  <si>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</si>
  <si>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</si>
  <si>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</si>
  <si>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</si>
  <si>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</si>
  <si>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</si>
  <si>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</si>
  <si>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</si>
  <si>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</si>
  <si>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</si>
  <si>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</si>
  <si>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</si>
  <si>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</si>
  <si>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</si>
  <si>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</si>
  <si>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</si>
  <si>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</si>
  <si>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</si>
  <si>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</si>
  <si>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</si>
  <si>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</si>
  <si>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</si>
  <si>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</si>
  <si>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</si>
  <si>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</si>
  <si>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</si>
  <si>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</si>
  <si>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</si>
  <si>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</si>
  <si>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</si>
  <si>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</si>
  <si>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</si>
  <si>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</si>
  <si>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</si>
  <si>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</si>
  <si>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</si>
  <si>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</si>
  <si>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</si>
  <si>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</si>
  <si>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</si>
  <si>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</si>
  <si>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</si>
  <si>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</si>
  <si>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</si>
  <si>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</si>
  <si>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</si>
  <si>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</si>
  <si>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</si>
  <si>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</si>
  <si>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</si>
  <si>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</si>
  <si>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</si>
  <si>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</si>
  <si>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</si>
  <si>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</si>
  <si>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</si>
  <si>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</si>
  <si>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</si>
  <si>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</si>
  <si>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</si>
  <si>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</si>
  <si>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</si>
  <si>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</si>
  <si>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</si>
  <si>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</si>
  <si>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</si>
  <si>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</si>
  <si>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</si>
  <si>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</si>
  <si>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</si>
  <si>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</si>
  <si>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</si>
  <si>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</si>
  <si>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</si>
  <si>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</si>
  <si>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</si>
  <si>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</si>
  <si>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</si>
  <si>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</si>
  <si>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</si>
  <si>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</si>
  <si>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</si>
  <si>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</si>
  <si>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</si>
  <si>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</si>
  <si>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</si>
  <si>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</si>
  <si>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</si>
  <si>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</si>
  <si>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</si>
  <si>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</si>
  <si>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</si>
  <si>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</si>
  <si>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</si>
  <si>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</si>
  <si>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</si>
  <si>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</si>
  <si>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</si>
  <si>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</si>
  <si>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</si>
  <si>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</si>
  <si>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</si>
  <si>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</si>
  <si>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</si>
  <si>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</si>
  <si>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</si>
  <si>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</si>
  <si>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</si>
  <si>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</si>
  <si>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</si>
  <si>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</si>
  <si>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</si>
  <si>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</si>
  <si>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</si>
  <si>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</si>
  <si>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</si>
  <si>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</si>
  <si>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</si>
  <si>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</si>
  <si>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</si>
  <si>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</si>
  <si>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</si>
  <si>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</si>
  <si>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</si>
  <si>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</si>
  <si>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</si>
  <si>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</si>
  <si>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</si>
  <si>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</si>
  <si>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</si>
  <si>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</si>
  <si>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</si>
  <si>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</si>
  <si>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</si>
  <si>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</si>
  <si>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</si>
  <si>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</si>
  <si>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</si>
  <si>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</si>
  <si>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</si>
  <si>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</si>
  <si>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</si>
  <si>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</si>
  <si>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</si>
  <si>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</si>
  <si>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</si>
  <si>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</si>
  <si>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</si>
  <si>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</si>
  <si>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</si>
  <si>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</si>
  <si>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</si>
  <si>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</si>
  <si>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</si>
  <si>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</si>
  <si>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</si>
  <si>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</si>
  <si>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</si>
  <si>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</si>
  <si>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</si>
  <si>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</si>
  <si>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</si>
  <si>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</si>
  <si>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</si>
  <si>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</si>
  <si>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</si>
  <si>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</si>
  <si>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</si>
  <si>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</si>
  <si>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</si>
  <si>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</si>
  <si>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</si>
  <si>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</si>
  <si>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</si>
  <si>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</si>
  <si>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</si>
  <si>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</si>
  <si>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</si>
  <si>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</si>
  <si>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</si>
  <si>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</si>
  <si>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</si>
  <si>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</si>
  <si>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</si>
  <si>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</si>
  <si>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</si>
  <si>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</si>
  <si>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</si>
  <si>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</si>
  <si>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</si>
  <si>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</si>
  <si>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</si>
  <si>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</si>
  <si>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</si>
  <si>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</si>
  <si>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</si>
  <si>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</si>
  <si>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</si>
  <si>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</si>
  <si>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</si>
  <si>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</si>
  <si>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</si>
  <si>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</si>
  <si>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</si>
  <si>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</si>
  <si>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</si>
  <si>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</si>
  <si>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</si>
  <si>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</si>
  <si>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</si>
  <si>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</si>
  <si>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</si>
  <si>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</si>
  <si>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</si>
  <si>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</si>
  <si>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</si>
  <si>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</si>
  <si>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</si>
  <si>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</si>
  <si>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</si>
  <si>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</si>
  <si>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</si>
  <si>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</si>
  <si>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</si>
  <si>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</si>
  <si>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</si>
  <si>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</si>
  <si>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</si>
  <si>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</si>
  <si>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</si>
  <si>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</si>
  <si>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</si>
  <si>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</si>
  <si>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</si>
  <si>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</si>
  <si>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</si>
  <si>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</si>
  <si>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</si>
  <si>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</si>
  <si>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</si>
  <si>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</si>
  <si>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</si>
  <si>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</si>
  <si>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</si>
  <si>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</si>
  <si>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</si>
  <si>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</si>
  <si>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</si>
  <si>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</si>
  <si>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</si>
  <si>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</si>
  <si>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</si>
  <si>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</si>
  <si>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</si>
  <si>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</si>
  <si>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</si>
  <si>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</si>
  <si>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</si>
  <si>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</si>
  <si>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</si>
  <si>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</si>
  <si>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</si>
  <si>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</si>
  <si>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</si>
  <si>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</si>
  <si>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</si>
  <si>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</si>
  <si>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</si>
  <si>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</si>
  <si>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</si>
  <si>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</si>
  <si>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</si>
  <si>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</si>
  <si>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</si>
  <si>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</si>
  <si>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</si>
  <si>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</si>
  <si>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</si>
  <si>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</si>
  <si>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</si>
  <si>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</si>
  <si>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</si>
  <si>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</si>
  <si>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</si>
  <si>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</si>
  <si>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</si>
  <si>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</si>
  <si>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</si>
  <si>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</si>
  <si>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</si>
  <si>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</si>
  <si>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</si>
  <si>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</si>
  <si>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</si>
  <si>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</si>
  <si>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</si>
  <si>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</si>
  <si>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</si>
  <si>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</si>
  <si>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</si>
  <si>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</si>
  <si>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</si>
  <si>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</si>
  <si>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</si>
  <si>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</si>
  <si>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</si>
  <si>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</si>
  <si>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</si>
  <si>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</si>
  <si>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</si>
  <si>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</si>
  <si>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</si>
  <si>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</si>
  <si>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</si>
  <si>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</si>
  <si>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</si>
  <si>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</si>
  <si>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</si>
  <si>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</si>
  <si>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</si>
  <si>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</si>
  <si>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</si>
  <si>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</si>
  <si>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</si>
  <si>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</si>
  <si>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</si>
  <si>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</si>
  <si>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</si>
  <si>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</si>
  <si>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</si>
  <si>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</si>
  <si>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</si>
  <si>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</si>
  <si>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</si>
  <si>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</si>
  <si>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</si>
  <si>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</si>
  <si>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</si>
  <si>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</si>
  <si>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</si>
  <si>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</si>
  <si>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</si>
  <si>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</si>
  <si>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</si>
  <si>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</si>
  <si>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</si>
  <si>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</si>
  <si>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</si>
  <si>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</si>
  <si>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</si>
  <si>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</si>
  <si>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</si>
  <si>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</si>
  <si>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</si>
  <si>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</si>
  <si>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</si>
  <si>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</si>
  <si>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</si>
  <si>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</si>
  <si>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</si>
  <si>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</si>
  <si>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</si>
  <si>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</si>
  <si>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</si>
  <si>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</si>
  <si>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</si>
  <si>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</si>
  <si>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</si>
  <si>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</si>
  <si>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</si>
  <si>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</si>
  <si>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</si>
  <si>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</si>
  <si>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</si>
  <si>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</si>
  <si>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</si>
  <si>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</si>
  <si>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</si>
  <si>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</si>
  <si>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</si>
  <si>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</si>
  <si>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</si>
  <si>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</si>
  <si>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</si>
  <si>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</si>
  <si>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</si>
  <si>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</si>
  <si>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</si>
  <si>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</si>
  <si>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</si>
  <si>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</si>
  <si>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</si>
  <si>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</si>
  <si>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</si>
  <si>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</si>
  <si>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</si>
  <si>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</si>
  <si>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</si>
  <si>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</si>
  <si>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</si>
  <si>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</si>
  <si>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</si>
  <si>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</si>
  <si>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</si>
  <si>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</si>
  <si>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</si>
  <si>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</si>
  <si>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</si>
  <si>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</si>
  <si>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</si>
  <si>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</si>
  <si>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</si>
  <si>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</si>
  <si>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</si>
  <si>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</si>
  <si>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</si>
  <si>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</si>
  <si>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</si>
  <si>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</si>
  <si>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</si>
  <si>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</si>
  <si>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</si>
  <si>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</si>
  <si>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</si>
  <si>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</si>
  <si>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</si>
  <si>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</si>
  <si>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</si>
  <si>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</si>
  <si>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</si>
  <si>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</si>
  <si>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</si>
  <si>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</si>
  <si>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</si>
  <si>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</si>
  <si>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</si>
  <si>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</si>
  <si>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</si>
  <si>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</si>
  <si>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</si>
  <si>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</si>
  <si>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</si>
  <si>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</si>
  <si>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</si>
  <si>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</si>
  <si>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</si>
  <si>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</si>
  <si>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</si>
  <si>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</si>
  <si>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</si>
  <si>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</si>
  <si>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</si>
  <si>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</si>
  <si>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</si>
  <si>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</si>
  <si>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</si>
  <si>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</si>
  <si>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</si>
  <si>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</si>
  <si>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</si>
  <si>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</si>
  <si>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</si>
  <si>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</si>
  <si>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</si>
  <si>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</si>
  <si>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</si>
  <si>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</si>
  <si>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</si>
  <si>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</si>
  <si>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</si>
  <si>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</si>
  <si>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</si>
  <si>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</si>
  <si>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</si>
  <si>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</si>
  <si>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</si>
  <si>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</si>
  <si>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</si>
  <si>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</si>
  <si>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</si>
  <si>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</si>
  <si>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</si>
  <si>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</si>
  <si>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</si>
  <si>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</si>
  <si>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</si>
  <si>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</si>
  <si>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</si>
  <si>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</si>
  <si>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</si>
  <si>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</si>
  <si>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</si>
  <si>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</si>
  <si>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</si>
  <si>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</si>
  <si>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</si>
  <si>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</si>
  <si>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</si>
  <si>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</si>
  <si>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</si>
  <si>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</si>
  <si>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</si>
  <si>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</si>
  <si>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</si>
  <si>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</si>
  <si>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</si>
  <si>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</si>
  <si>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</si>
  <si>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</si>
  <si>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</si>
  <si>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</si>
  <si>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</si>
  <si>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</si>
  <si>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</si>
  <si>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</si>
  <si>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</si>
  <si>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</si>
  <si>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</si>
  <si>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</si>
  <si>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</si>
  <si>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</si>
  <si>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</si>
  <si>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</si>
  <si>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</si>
  <si>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</si>
  <si>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</si>
  <si>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</si>
  <si>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</si>
  <si>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</si>
  <si>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</si>
  <si>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</si>
  <si>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</si>
  <si>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</si>
  <si>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</si>
  <si>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</si>
  <si>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</si>
  <si>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</si>
  <si>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</si>
  <si>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</si>
  <si>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</si>
  <si>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</si>
  <si>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</si>
  <si>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</si>
  <si>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</si>
  <si>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</si>
  <si>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</si>
  <si>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</si>
  <si>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</si>
  <si>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</si>
  <si>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</si>
  <si>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</si>
  <si>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</si>
  <si>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</si>
  <si>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</si>
  <si>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</si>
  <si>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</si>
  <si>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</si>
  <si>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</si>
  <si>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</si>
  <si>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</si>
  <si>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</si>
  <si>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</si>
  <si>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</si>
  <si>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</si>
  <si>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</si>
  <si>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</si>
  <si>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</si>
  <si>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</si>
  <si>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</si>
  <si>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</si>
  <si>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</si>
  <si>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</si>
  <si>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</si>
  <si>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</si>
  <si>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</si>
  <si>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</si>
  <si>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</si>
  <si>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</si>
  <si>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</si>
  <si>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</si>
  <si>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</si>
  <si>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</si>
  <si>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</si>
  <si>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</si>
  <si>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</si>
  <si>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</si>
  <si>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</si>
  <si>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</si>
  <si>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</si>
  <si>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</si>
  <si>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</si>
  <si>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</si>
  <si>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</si>
  <si>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</si>
  <si>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</si>
  <si>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</si>
  <si>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</si>
  <si>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</si>
  <si>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</si>
  <si>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</si>
  <si>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</si>
  <si>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</si>
  <si>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</si>
  <si>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</si>
  <si>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</si>
  <si>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</si>
  <si>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</si>
  <si>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</si>
  <si>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</si>
  <si>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</si>
  <si>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</si>
  <si>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</si>
  <si>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</si>
  <si>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</si>
  <si>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</si>
  <si>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</si>
  <si>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</si>
  <si>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</si>
  <si>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</si>
  <si>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</si>
  <si>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</si>
  <si>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</si>
  <si>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</si>
  <si>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</si>
  <si>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</si>
  <si>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</si>
  <si>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</si>
  <si>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</si>
  <si>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</si>
  <si>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</si>
  <si>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</si>
  <si>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</si>
  <si>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</si>
  <si>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</si>
  <si>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</si>
  <si>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</si>
  <si>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</si>
  <si>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</si>
  <si>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</si>
  <si>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</si>
  <si>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</si>
  <si>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</si>
  <si>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</si>
  <si>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</si>
  <si>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</si>
  <si>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</si>
  <si>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</si>
  <si>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</si>
  <si>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</si>
  <si>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</si>
  <si>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</si>
  <si>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</si>
  <si>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</si>
  <si>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</si>
  <si>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</si>
  <si>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</si>
  <si>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</si>
  <si>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</si>
  <si>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</si>
  <si>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</si>
  <si>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</si>
  <si>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</si>
  <si>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</si>
  <si>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</si>
  <si>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</si>
  <si>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</si>
  <si>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</si>
  <si>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</si>
  <si>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</si>
  <si>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</si>
  <si>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</si>
  <si>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</si>
  <si>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</si>
  <si>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</si>
  <si>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</si>
  <si>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</si>
  <si>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</si>
  <si>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</si>
  <si>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</si>
  <si>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</si>
  <si>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</si>
  <si>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</si>
  <si>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</si>
  <si>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</si>
  <si>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</si>
  <si>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</si>
  <si>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</si>
  <si>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</si>
  <si>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</si>
  <si>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</si>
  <si>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</si>
  <si>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</si>
  <si>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</si>
  <si>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</si>
  <si>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</si>
  <si>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</si>
  <si>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</si>
  <si>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</si>
  <si>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</si>
  <si>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</si>
  <si>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</si>
  <si>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</si>
  <si>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</si>
  <si>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</si>
  <si>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</si>
  <si>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</si>
  <si>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</si>
  <si>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</si>
  <si>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</si>
  <si>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</si>
  <si>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</si>
  <si>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</si>
  <si>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</si>
  <si>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</si>
  <si>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</si>
  <si>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</si>
  <si>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</si>
  <si>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</si>
  <si>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</si>
  <si>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</si>
  <si>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</si>
  <si>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</si>
  <si>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</si>
  <si>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</si>
  <si>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</si>
  <si>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</si>
  <si>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</si>
  <si>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</si>
  <si>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</si>
  <si>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</si>
  <si>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</si>
  <si>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</si>
  <si>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</si>
  <si>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</si>
  <si>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</si>
  <si>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</si>
  <si>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</si>
  <si>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</si>
  <si>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</si>
  <si>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</si>
  <si>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</si>
  <si>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</si>
  <si>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</si>
  <si>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</si>
  <si>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</si>
  <si>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</si>
  <si>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</si>
  <si>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</si>
  <si>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</si>
  <si>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</si>
  <si>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</si>
  <si>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</si>
  <si>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</si>
  <si>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</si>
  <si>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</si>
  <si>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</si>
  <si>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</si>
  <si>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</si>
  <si>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</si>
  <si>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</si>
  <si>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</si>
  <si>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</si>
  <si>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</si>
  <si>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</si>
  <si>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</si>
  <si>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</si>
  <si>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</si>
  <si>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</si>
  <si>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</si>
  <si>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</si>
  <si>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</si>
  <si>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</si>
  <si>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</si>
  <si>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</si>
  <si>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</si>
  <si>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</si>
  <si>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</si>
  <si>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</si>
  <si>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</si>
  <si>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</si>
  <si>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</si>
  <si>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</si>
  <si>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</si>
  <si>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</si>
  <si>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</si>
  <si>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</si>
  <si>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</si>
  <si>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</si>
  <si>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</si>
  <si>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</si>
  <si>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</si>
  <si>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</si>
  <si>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</si>
  <si>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</si>
  <si>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</si>
  <si>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</si>
  <si>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</si>
  <si>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</si>
  <si>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</si>
  <si>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</si>
  <si>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</si>
  <si>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</si>
  <si>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</si>
  <si>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</si>
  <si>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</si>
  <si>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</si>
  <si>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</si>
  <si>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</si>
  <si>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</si>
  <si>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</si>
  <si>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</si>
  <si>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</si>
  <si>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</si>
  <si>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</si>
  <si>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</si>
  <si>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</si>
  <si>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</si>
  <si>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</si>
  <si>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</si>
  <si>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</si>
  <si>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</si>
  <si>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</si>
  <si>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</si>
  <si>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</si>
  <si>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</si>
  <si>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</si>
  <si>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</si>
  <si>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</si>
  <si>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</si>
  <si>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</si>
  <si>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</si>
  <si>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</si>
  <si>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</si>
  <si>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</si>
  <si>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</si>
  <si>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</si>
  <si>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</si>
  <si>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</si>
  <si>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</si>
  <si>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</si>
  <si>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</si>
  <si>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</si>
  <si>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</si>
  <si>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</si>
  <si>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</si>
  <si>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</si>
  <si>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</si>
  <si>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</si>
  <si>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</si>
  <si>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</si>
  <si>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</si>
  <si>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</si>
  <si>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</si>
  <si>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</si>
  <si>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</si>
  <si>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</si>
  <si>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</si>
  <si>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</si>
  <si>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</si>
  <si>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</si>
  <si>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</si>
  <si>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</si>
  <si>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</si>
  <si>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</si>
  <si>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</si>
  <si>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</si>
  <si>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</si>
  <si>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</si>
  <si>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</si>
  <si>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</si>
  <si>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</si>
  <si>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</si>
  <si>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</si>
  <si>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</si>
  <si>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</si>
  <si>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</si>
  <si>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</si>
  <si>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</si>
  <si>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</si>
  <si>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</si>
  <si>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</si>
  <si>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</si>
  <si>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</si>
  <si>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</si>
  <si>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</si>
  <si>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</si>
  <si>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</si>
  <si>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</si>
  <si>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</si>
  <si>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</si>
  <si>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</si>
  <si>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</si>
  <si>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</si>
  <si>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</si>
  <si>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</si>
  <si>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</si>
  <si>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</si>
  <si>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</si>
  <si>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</si>
  <si>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</si>
  <si>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</si>
  <si>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</si>
  <si>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</si>
  <si>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</si>
  <si>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</si>
  <si>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</si>
  <si>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</si>
  <si>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</si>
  <si>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</si>
  <si>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</si>
  <si>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</si>
  <si>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</si>
  <si>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</si>
  <si>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</si>
  <si>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</si>
  <si>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</si>
  <si>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</si>
  <si>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</si>
  <si>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</si>
  <si>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</si>
  <si>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</si>
  <si>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</si>
  <si>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</si>
  <si>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</si>
  <si>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</si>
  <si>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</si>
  <si>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</si>
  <si>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</si>
  <si>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</si>
  <si>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</si>
  <si>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</si>
  <si>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</si>
  <si>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</si>
  <si>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</si>
  <si>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</si>
  <si>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</si>
  <si>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</si>
  <si>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</si>
  <si>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</si>
  <si>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</si>
  <si>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</si>
  <si>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</si>
  <si>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</si>
  <si>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</si>
  <si>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</si>
  <si>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</si>
  <si>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</si>
  <si>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</si>
  <si>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</si>
  <si>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</si>
  <si>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</si>
  <si>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</si>
  <si>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</si>
  <si>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</si>
  <si>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</si>
  <si>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</si>
  <si>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</si>
  <si>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</si>
  <si>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</si>
  <si>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</si>
  <si>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</si>
  <si>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</si>
  <si>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</si>
  <si>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</si>
  <si>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</si>
  <si>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</si>
  <si>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</si>
  <si>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</si>
  <si>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</si>
  <si>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</si>
  <si>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</si>
  <si>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</si>
  <si>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</si>
  <si>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</si>
  <si>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</si>
  <si>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</si>
  <si>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</si>
  <si>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</si>
  <si>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</si>
  <si>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</si>
  <si>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</si>
  <si>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</si>
  <si>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</si>
  <si>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</si>
  <si>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</si>
  <si>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</si>
  <si>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</si>
  <si>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</si>
  <si>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</si>
  <si>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</si>
  <si>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</si>
  <si>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</si>
  <si>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</si>
  <si>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</si>
  <si>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</si>
  <si>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</si>
  <si>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</si>
  <si>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</si>
  <si>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</si>
  <si>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</si>
  <si>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</si>
  <si>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</si>
  <si>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</si>
  <si>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</si>
  <si>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</si>
  <si>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</si>
  <si>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</si>
  <si>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</si>
  <si>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</si>
  <si>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</si>
  <si>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</si>
  <si>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</si>
  <si>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</si>
  <si>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</si>
  <si>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</si>
  <si>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</si>
  <si>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</si>
  <si>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</si>
  <si>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</si>
  <si>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</si>
  <si>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</si>
  <si>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</si>
  <si>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</si>
  <si>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</si>
  <si>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</si>
  <si>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</si>
  <si>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</si>
  <si>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</si>
  <si>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</si>
  <si>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</si>
  <si>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</si>
  <si>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</si>
  <si>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</si>
  <si>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</si>
  <si>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</si>
  <si>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</si>
  <si>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</si>
  <si>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</si>
  <si>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</si>
  <si>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</si>
  <si>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</si>
  <si>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</si>
  <si>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</si>
  <si>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</si>
  <si>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</si>
  <si>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</si>
  <si>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</si>
  <si>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</si>
  <si>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</si>
  <si>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</si>
  <si>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</si>
  <si>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</si>
  <si>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</si>
  <si>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</si>
  <si>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</si>
  <si>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</si>
  <si>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</si>
  <si>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</si>
  <si>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</si>
  <si>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</si>
  <si>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</si>
  <si>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</si>
  <si>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</si>
  <si>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</si>
  <si>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</si>
  <si>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</si>
  <si>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</si>
  <si>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</si>
  <si>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</si>
  <si>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</si>
  <si>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</si>
  <si>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</si>
  <si>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</si>
  <si>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</si>
  <si>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</si>
  <si>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</si>
  <si>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</si>
  <si>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</si>
  <si>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</si>
  <si>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</si>
  <si>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</si>
  <si>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</si>
  <si>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</si>
  <si>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</si>
  <si>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</si>
  <si>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</si>
  <si>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</si>
  <si>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</si>
  <si>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</si>
  <si>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</si>
  <si>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</si>
  <si>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</si>
  <si>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</si>
  <si>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</si>
  <si>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</si>
  <si>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</si>
  <si>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</si>
  <si>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</si>
  <si>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</si>
  <si>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</si>
  <si>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</si>
  <si>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</si>
  <si>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</si>
  <si>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</si>
  <si>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</si>
  <si>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</si>
  <si>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</si>
  <si>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</si>
  <si>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</si>
  <si>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</si>
  <si>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</si>
  <si>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</si>
  <si>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</si>
  <si>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</si>
  <si>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</si>
  <si>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</si>
  <si>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</si>
  <si>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</si>
  <si>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</si>
  <si>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</si>
  <si>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</si>
  <si>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</si>
  <si>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</si>
  <si>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</si>
  <si>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</si>
  <si>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</si>
  <si>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</si>
  <si>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</si>
  <si>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</si>
  <si>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</si>
  <si>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</si>
  <si>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</si>
  <si>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</si>
  <si>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</si>
  <si>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</si>
  <si>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</si>
  <si>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</si>
  <si>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</si>
  <si>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</si>
  <si>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</si>
  <si>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</si>
  <si>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</si>
  <si>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</si>
  <si>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</si>
  <si>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</si>
  <si>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</si>
  <si>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</si>
  <si>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</si>
  <si>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</si>
  <si>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</si>
  <si>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</si>
  <si>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</si>
  <si>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</si>
  <si>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</si>
  <si>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</si>
  <si>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</si>
  <si>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</si>
  <si>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</si>
  <si>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</si>
  <si>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</si>
  <si>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</si>
  <si>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</si>
  <si>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</si>
  <si>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</si>
  <si>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</si>
  <si>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</si>
  <si>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</si>
  <si>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</si>
  <si>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</si>
  <si>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</si>
  <si>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</si>
  <si>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</si>
  <si>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</si>
  <si>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</si>
  <si>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</si>
  <si>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</si>
  <si>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</si>
  <si>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</si>
  <si>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</si>
  <si>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</si>
  <si>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</si>
  <si>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</si>
  <si>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</si>
  <si>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</si>
  <si>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</si>
  <si>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</si>
  <si>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</si>
  <si>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</si>
  <si>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</si>
  <si>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</si>
  <si>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</si>
  <si>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</si>
  <si>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</si>
  <si>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</si>
  <si>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</si>
  <si>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</si>
  <si>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</si>
  <si>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</si>
  <si>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</si>
  <si>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</si>
  <si>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</si>
  <si>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</si>
  <si>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</si>
  <si>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</si>
  <si>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</si>
  <si>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</si>
  <si>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</si>
  <si>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</si>
  <si>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</si>
  <si>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</si>
  <si>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</si>
  <si>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</si>
  <si>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</si>
  <si>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</si>
  <si>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</si>
  <si>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</si>
  <si>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</si>
  <si>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</si>
  <si>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</si>
  <si>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</si>
  <si>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</si>
  <si>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</si>
  <si>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</si>
  <si>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</si>
  <si>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</si>
  <si>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</si>
  <si>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</si>
  <si>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</si>
  <si>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</si>
  <si>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</si>
  <si>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</si>
  <si>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</si>
  <si>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</si>
  <si>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</si>
  <si>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</si>
  <si>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</si>
  <si>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</si>
  <si>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</si>
  <si>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</si>
  <si>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</si>
  <si>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</si>
  <si>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</si>
  <si>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</si>
  <si>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</si>
  <si>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</si>
  <si>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</si>
  <si>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</si>
  <si>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</si>
  <si>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</si>
  <si>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</si>
  <si>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</si>
  <si>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</si>
  <si>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</si>
  <si>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</si>
  <si>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</si>
  <si>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</si>
  <si>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</si>
  <si>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</si>
  <si>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</si>
  <si>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</si>
  <si>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</si>
  <si>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</si>
  <si>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</si>
  <si>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</si>
  <si>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</si>
  <si>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</si>
  <si>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</si>
  <si>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</si>
  <si>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</si>
  <si>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</si>
  <si>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</si>
  <si>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</si>
  <si>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</si>
  <si>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</si>
  <si>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</si>
  <si>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</si>
  <si>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</si>
  <si>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</si>
  <si>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</si>
  <si>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</si>
  <si>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</si>
  <si>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</si>
  <si>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</si>
  <si>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</si>
  <si>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</si>
  <si>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</si>
  <si>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</si>
  <si>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</si>
  <si>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</si>
  <si>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</si>
  <si>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</si>
  <si>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</si>
  <si>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</si>
  <si>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</si>
  <si>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</si>
  <si>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</si>
  <si>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</si>
  <si>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</si>
  <si>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</si>
  <si>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</si>
  <si>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</si>
  <si>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</si>
  <si>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</si>
  <si>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</si>
  <si>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</si>
  <si>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</si>
  <si>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</si>
  <si>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</si>
  <si>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</si>
  <si>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</si>
  <si>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</si>
  <si>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</si>
  <si>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</si>
  <si>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</si>
  <si>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</si>
  <si>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</si>
  <si>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</si>
  <si>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</si>
  <si>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</si>
  <si>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</si>
  <si>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</si>
  <si>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</si>
  <si>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</si>
  <si>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</si>
  <si>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</si>
  <si>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</si>
  <si>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</si>
  <si>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</si>
  <si>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</si>
  <si>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</si>
  <si>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</si>
  <si>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</si>
  <si>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</si>
  <si>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</si>
  <si>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</si>
  <si>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</si>
  <si>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</si>
  <si>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</si>
  <si>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</si>
  <si>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</si>
  <si>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</si>
  <si>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</si>
  <si>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</si>
  <si>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</si>
  <si>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</si>
  <si>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</si>
  <si>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</si>
  <si>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</si>
  <si>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</si>
  <si>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</si>
  <si>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</si>
  <si>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</si>
  <si>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</si>
  <si>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</si>
  <si>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</si>
  <si>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</si>
  <si>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</si>
  <si>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</si>
  <si>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</si>
  <si>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</si>
  <si>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</si>
  <si>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</si>
  <si>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</si>
  <si>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</si>
  <si>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</si>
  <si>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</si>
  <si>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</si>
  <si>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</si>
  <si>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</si>
  <si>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</si>
  <si>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</si>
  <si>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</si>
  <si>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</si>
  <si>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</si>
  <si>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</si>
  <si>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</si>
  <si>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</si>
  <si>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</si>
  <si>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</si>
  <si>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</si>
  <si>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</si>
  <si>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</si>
  <si>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</si>
  <si>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</si>
  <si>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</si>
  <si>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</si>
  <si>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</si>
  <si>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</si>
  <si>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</si>
  <si>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</si>
  <si>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</si>
  <si>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</si>
  <si>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</si>
  <si>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</si>
  <si>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</si>
  <si>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</si>
  <si>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</si>
  <si>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</si>
  <si>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</si>
  <si>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</si>
  <si>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</si>
  <si>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</si>
  <si>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</si>
  <si>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</si>
  <si>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</si>
  <si>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</si>
  <si>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</si>
  <si>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</si>
  <si>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</si>
  <si>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</si>
  <si>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</si>
  <si>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</si>
  <si>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</si>
  <si>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</si>
  <si>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</si>
  <si>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</si>
  <si>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</si>
  <si>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</si>
  <si>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</si>
  <si>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</si>
  <si>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</si>
  <si>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</si>
  <si>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</si>
  <si>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</si>
  <si>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</si>
  <si>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</si>
  <si>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</si>
  <si>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</si>
  <si>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</si>
  <si>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</si>
  <si>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</si>
  <si>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</si>
  <si>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</si>
  <si>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</si>
  <si>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</si>
  <si>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</si>
  <si>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</si>
  <si>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</si>
  <si>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</si>
  <si>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</si>
  <si>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</si>
  <si>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</si>
  <si>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</si>
  <si>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</si>
  <si>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</si>
  <si>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</si>
  <si>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</si>
  <si>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</si>
  <si>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</si>
  <si>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</si>
  <si>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</si>
  <si>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</si>
  <si>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</si>
  <si>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</si>
  <si>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</si>
  <si>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</si>
  <si>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</si>
  <si>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</si>
  <si>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</si>
  <si>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</si>
  <si>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</si>
  <si>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</si>
  <si>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</si>
  <si>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</si>
  <si>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</si>
  <si>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</si>
  <si>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</si>
  <si>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</si>
  <si>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</si>
  <si>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</si>
  <si>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</si>
  <si>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</si>
  <si>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</si>
  <si>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</si>
  <si>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</si>
  <si>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</si>
  <si>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</si>
  <si>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</si>
  <si>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</si>
  <si>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</si>
  <si>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</si>
  <si>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</si>
  <si>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</si>
  <si>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</si>
  <si>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</si>
  <si>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</si>
  <si>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</si>
  <si>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</si>
  <si>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</si>
  <si>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</si>
  <si>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</si>
  <si>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</si>
  <si>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</si>
  <si>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</si>
  <si>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</si>
  <si>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</si>
  <si>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</si>
  <si>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</si>
  <si>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</si>
  <si>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</si>
  <si>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</si>
  <si>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</si>
  <si>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</si>
  <si>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</si>
  <si>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</si>
  <si>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</si>
  <si>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</si>
  <si>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</si>
  <si>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</si>
  <si>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</si>
  <si>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</si>
  <si>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</si>
  <si>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</si>
  <si>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</si>
  <si>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</si>
  <si>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</si>
  <si>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</si>
  <si>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</si>
  <si>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</si>
  <si>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</si>
  <si>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</si>
  <si>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</si>
  <si>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</si>
  <si>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</si>
  <si>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</si>
  <si>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</si>
  <si>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</si>
  <si>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</si>
  <si>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</si>
  <si>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</si>
  <si>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</si>
  <si>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</si>
  <si>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</si>
  <si>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</si>
  <si>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</si>
  <si>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</si>
  <si>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</si>
  <si>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</si>
  <si>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</si>
  <si>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</si>
  <si>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</si>
  <si>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</si>
  <si>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</si>
  <si>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</si>
  <si>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</si>
  <si>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</si>
  <si>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</si>
  <si>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</si>
  <si>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</si>
  <si>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</si>
  <si>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</si>
  <si>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</si>
  <si>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</si>
  <si>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</si>
  <si>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</si>
  <si>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</si>
  <si>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</si>
  <si>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</si>
  <si>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</si>
  <si>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</si>
  <si>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</si>
  <si>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</si>
  <si>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</si>
  <si>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</si>
  <si>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</si>
  <si>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</si>
  <si>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</si>
  <si>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</si>
  <si>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</si>
  <si>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</si>
  <si>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</si>
  <si>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</si>
  <si>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</si>
  <si>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</si>
  <si>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</si>
  <si>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</si>
  <si>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</si>
  <si>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</si>
  <si>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</si>
  <si>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</si>
  <si>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</si>
  <si>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</si>
  <si>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</si>
  <si>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</si>
  <si>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</si>
  <si>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</si>
  <si>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</si>
  <si>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</si>
  <si>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</si>
  <si>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</si>
  <si>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</si>
  <si>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</si>
  <si>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</si>
  <si>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</si>
  <si>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</si>
  <si>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</si>
  <si>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</si>
  <si>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</si>
  <si>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</si>
  <si>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</si>
  <si>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</si>
  <si>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</si>
  <si>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</si>
  <si>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</si>
  <si>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</si>
  <si>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</si>
  <si>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</si>
  <si>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</si>
  <si>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</si>
  <si>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</si>
  <si>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</si>
  <si>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</si>
  <si>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</si>
  <si>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</si>
  <si>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</si>
  <si>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</si>
  <si>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</si>
  <si>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</si>
  <si>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</si>
  <si>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</si>
  <si>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</si>
  <si>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</si>
  <si>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</si>
  <si>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</si>
  <si>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</si>
  <si>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</si>
  <si>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</si>
  <si>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</si>
  <si>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</si>
  <si>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</si>
  <si>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</si>
  <si>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</si>
  <si>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</si>
  <si>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</si>
  <si>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</si>
  <si>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</si>
  <si>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</si>
  <si>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</si>
  <si>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</si>
  <si>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</si>
  <si>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</si>
  <si>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</si>
  <si>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</si>
  <si>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</si>
  <si>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</si>
  <si>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</si>
  <si>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</si>
  <si>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</si>
  <si>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</si>
  <si>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</si>
  <si>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</si>
  <si>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</si>
  <si>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</si>
  <si>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</si>
  <si>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</si>
  <si>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</si>
  <si>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</si>
  <si>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</si>
  <si>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</si>
  <si>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</si>
  <si>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</si>
  <si>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</si>
  <si>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</si>
  <si>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</si>
  <si>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</si>
  <si>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</si>
  <si>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</si>
  <si>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</si>
  <si>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</si>
  <si>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</si>
  <si>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</si>
  <si>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</si>
  <si>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</si>
  <si>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</si>
  <si>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</si>
  <si>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</si>
  <si>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</si>
  <si>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</si>
  <si>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</si>
  <si>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</si>
  <si>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</si>
  <si>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</si>
  <si>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</si>
  <si>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</si>
  <si>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</si>
  <si>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</si>
  <si>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</si>
  <si>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</si>
  <si>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</si>
  <si>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</si>
  <si>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</si>
  <si>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</si>
  <si>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</si>
  <si>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</si>
  <si>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</si>
  <si>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</si>
  <si>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</si>
  <si>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</si>
  <si>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</si>
  <si>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</si>
  <si>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</si>
  <si>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</si>
  <si>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</si>
  <si>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</si>
  <si>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</si>
  <si>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</si>
  <si>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</si>
  <si>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</si>
  <si>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</si>
  <si>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</si>
  <si>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</si>
  <si>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</si>
  <si>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</si>
  <si>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</si>
  <si>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</si>
  <si>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</si>
  <si>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</si>
  <si>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</si>
  <si>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</si>
  <si>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</si>
  <si>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</si>
  <si>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</si>
  <si>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</si>
  <si>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</si>
  <si>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</si>
  <si>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</si>
  <si>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</si>
  <si>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</si>
  <si>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</si>
  <si>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</si>
  <si>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</si>
  <si>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</si>
  <si>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</si>
  <si>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</si>
  <si>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</si>
  <si>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</si>
  <si>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</si>
  <si>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</si>
  <si>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</si>
  <si>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</si>
  <si>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</si>
  <si>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</si>
  <si>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</si>
  <si>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</si>
  <si>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</si>
  <si>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</si>
  <si>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</si>
  <si>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</si>
  <si>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</si>
  <si>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</si>
  <si>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</si>
  <si>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</si>
  <si>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</si>
  <si>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</si>
  <si>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</si>
  <si>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</si>
  <si>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</si>
  <si>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</si>
  <si>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</si>
  <si>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</si>
  <si>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</si>
  <si>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</si>
  <si>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</si>
  <si>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</si>
  <si>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</si>
  <si>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</si>
  <si>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</si>
  <si>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</si>
  <si>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</si>
  <si>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</si>
  <si>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</si>
  <si>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</si>
  <si>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</si>
  <si>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</si>
  <si>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</si>
  <si>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</si>
  <si>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</si>
  <si>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</si>
  <si>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</si>
  <si>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</si>
  <si>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</si>
  <si>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</si>
  <si>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</si>
  <si>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</si>
  <si>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</si>
  <si>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</si>
  <si>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</si>
  <si>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</si>
  <si>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</si>
  <si>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</si>
  <si>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</si>
  <si>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</si>
  <si>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</si>
  <si>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</si>
  <si>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</si>
  <si>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</si>
  <si>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</si>
  <si>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</si>
  <si>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</si>
  <si>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</si>
  <si>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</si>
  <si>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</si>
  <si>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</si>
  <si>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</si>
  <si>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</si>
  <si>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</si>
  <si>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</si>
  <si>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</si>
  <si>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</si>
  <si>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</si>
  <si>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</si>
  <si>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</si>
  <si>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</si>
  <si>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</si>
  <si>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</si>
  <si>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</si>
  <si>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</si>
  <si>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</si>
  <si>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</si>
  <si>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</si>
  <si>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</si>
  <si>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</si>
  <si>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</si>
  <si>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</si>
  <si>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</si>
  <si>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</si>
  <si>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</si>
  <si>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</si>
  <si>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</si>
  <si>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</si>
  <si>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</si>
  <si>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</si>
  <si>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</si>
  <si>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</si>
  <si>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</si>
  <si>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</si>
  <si>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</si>
  <si>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</si>
  <si>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</si>
  <si>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</si>
  <si>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</si>
  <si>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</si>
  <si>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</si>
  <si>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</si>
  <si>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</si>
  <si>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</si>
  <si>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</si>
  <si>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</si>
  <si>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</si>
  <si>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</si>
  <si>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</si>
  <si>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</si>
  <si>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</si>
  <si>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</si>
  <si>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</si>
  <si>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</si>
  <si>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</si>
  <si>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</si>
  <si>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</si>
  <si>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</si>
  <si>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</si>
  <si>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</si>
  <si>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</si>
  <si>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</si>
  <si>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</si>
  <si>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</si>
  <si>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</si>
  <si>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</si>
  <si>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</si>
  <si>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</si>
  <si>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</si>
  <si>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</si>
  <si>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</si>
  <si>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</si>
  <si>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</si>
  <si>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</si>
  <si>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</si>
  <si>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</si>
  <si>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</si>
  <si>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</si>
  <si>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</si>
  <si>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</si>
  <si>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</si>
  <si>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</si>
  <si>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</si>
  <si>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</si>
  <si>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</si>
  <si>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</si>
  <si>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</si>
  <si>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</si>
  <si>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</si>
  <si>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</si>
  <si>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</si>
  <si>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</si>
  <si>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</si>
  <si>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</si>
  <si>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</si>
  <si>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</si>
  <si>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</si>
  <si>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</si>
  <si>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</si>
  <si>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</si>
  <si>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</si>
  <si>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</si>
  <si>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</si>
  <si>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</si>
  <si>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</si>
  <si>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</si>
  <si>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</si>
  <si>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</si>
  <si>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</si>
  <si>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</si>
  <si>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</si>
  <si>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</si>
  <si>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</si>
  <si>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</si>
  <si>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</si>
  <si>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</si>
  <si>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</si>
  <si>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</si>
  <si>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</si>
  <si>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</si>
  <si>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</si>
  <si>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</si>
  <si>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</si>
  <si>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</si>
  <si>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</si>
  <si>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</si>
  <si>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</si>
  <si>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</si>
  <si>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</si>
  <si>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</si>
  <si>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</si>
  <si>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</si>
  <si>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</si>
  <si>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</si>
  <si>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</si>
  <si>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</si>
  <si>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</si>
  <si>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</si>
  <si>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</si>
  <si>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</si>
  <si>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</si>
  <si>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</si>
  <si>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</si>
  <si>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</si>
  <si>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</si>
  <si>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</si>
  <si>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</si>
  <si>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</si>
  <si>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</si>
  <si>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</si>
  <si>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</si>
  <si>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</si>
  <si>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</si>
  <si>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</si>
  <si>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</si>
  <si>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</si>
  <si>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</si>
  <si>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</si>
  <si>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</si>
  <si>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</si>
  <si>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</si>
  <si>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</si>
  <si>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</si>
  <si>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</si>
  <si>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</si>
  <si>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</si>
  <si>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</si>
  <si>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</si>
  <si>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</si>
  <si>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</si>
  <si>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</si>
  <si>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</si>
  <si>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</si>
  <si>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</si>
  <si>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</si>
  <si>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</si>
  <si>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</si>
  <si>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</si>
  <si>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</si>
  <si>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</si>
  <si>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</si>
  <si>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</si>
  <si>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</si>
  <si>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</si>
  <si>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</si>
  <si>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</si>
  <si>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</si>
  <si>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</si>
  <si>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</si>
  <si>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</si>
  <si>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</si>
  <si>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</si>
  <si>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</si>
  <si>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</si>
  <si>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</si>
  <si>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</si>
  <si>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</si>
  <si>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</si>
  <si>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</si>
  <si>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</si>
  <si>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</si>
  <si>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</si>
  <si>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</si>
  <si>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</si>
  <si>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</si>
  <si>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</si>
  <si>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</si>
  <si>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</si>
  <si>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</si>
  <si>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</si>
  <si>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</si>
  <si>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</si>
  <si>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</si>
  <si>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</si>
  <si>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</si>
  <si>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</si>
  <si>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</si>
  <si>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</si>
  <si>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</si>
  <si>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</si>
  <si>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</si>
  <si>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</si>
  <si>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</si>
  <si>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</si>
  <si>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</si>
  <si>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</si>
  <si>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</si>
  <si>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</si>
  <si>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</si>
  <si>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</si>
  <si>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</si>
  <si>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</si>
  <si>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</si>
  <si>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</si>
  <si>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</si>
  <si>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</si>
  <si>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</si>
  <si>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</si>
  <si>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</si>
  <si>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</si>
  <si>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</si>
  <si>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</si>
  <si>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</si>
  <si>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</si>
  <si>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</si>
  <si>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</si>
  <si>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</si>
  <si>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</si>
  <si>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</si>
  <si>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</si>
  <si>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</si>
  <si>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</si>
  <si>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</si>
  <si>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</si>
  <si>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</si>
  <si>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</si>
  <si>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</si>
  <si>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</si>
  <si>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</si>
  <si>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</si>
  <si>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</si>
  <si>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</si>
  <si>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</si>
  <si>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</si>
  <si>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</si>
  <si>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</si>
  <si>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</si>
  <si>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</si>
  <si>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</si>
  <si>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</si>
  <si>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</si>
  <si>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</si>
  <si>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</si>
  <si>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</si>
  <si>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</si>
  <si>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</si>
  <si>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</si>
  <si>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</si>
  <si>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</si>
  <si>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</si>
  <si>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</si>
  <si>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</si>
  <si>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</si>
  <si>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</si>
  <si>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</si>
  <si>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</si>
  <si>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</si>
  <si>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</si>
  <si>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</si>
  <si>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</si>
  <si>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</si>
  <si>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</si>
  <si>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</si>
  <si>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</si>
  <si>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</si>
  <si>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</si>
  <si>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</si>
  <si>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</si>
  <si>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</si>
  <si>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</si>
  <si>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</si>
  <si>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</si>
  <si>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</si>
  <si>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</si>
  <si>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</si>
  <si>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</si>
  <si>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</si>
  <si>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</si>
  <si>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</si>
  <si>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</si>
  <si>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</si>
  <si>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</si>
  <si>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</si>
  <si>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</si>
  <si>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</si>
  <si>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</si>
  <si>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</si>
  <si>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</si>
  <si>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</si>
  <si>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</si>
  <si>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</si>
  <si>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</si>
  <si>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</si>
  <si>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</si>
  <si>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</si>
  <si>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</si>
  <si>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</si>
  <si>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</si>
  <si>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</si>
  <si>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</si>
  <si>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</si>
  <si>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</si>
  <si>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</si>
  <si>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</si>
  <si>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</si>
  <si>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</si>
  <si>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</si>
  <si>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</si>
  <si>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</si>
  <si>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</si>
  <si>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</si>
  <si>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</si>
  <si>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</si>
  <si>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</si>
  <si>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</si>
  <si>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</si>
  <si>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</si>
  <si>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</si>
  <si>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</si>
  <si>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</si>
  <si>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</si>
  <si>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</si>
  <si>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</si>
  <si>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</si>
  <si>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</si>
  <si>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</si>
  <si>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</si>
  <si>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</si>
  <si>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</si>
  <si>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</si>
  <si>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</si>
  <si>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</si>
  <si>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</si>
  <si>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</si>
  <si>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</si>
  <si>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</si>
  <si>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</si>
  <si>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</si>
  <si>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</si>
  <si>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</si>
  <si>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</si>
  <si>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</si>
  <si>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</si>
  <si>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</si>
  <si>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</si>
  <si>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</si>
  <si>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</si>
  <si>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</si>
  <si>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</si>
  <si>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</si>
  <si>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</si>
  <si>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</si>
  <si>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</si>
  <si>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</si>
  <si>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</si>
  <si>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</si>
  <si>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</si>
  <si>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</si>
  <si>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</si>
  <si>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</si>
  <si>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</si>
  <si>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</si>
  <si>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</si>
  <si>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</si>
  <si>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</si>
  <si>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</si>
  <si>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</si>
  <si>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</si>
  <si>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</si>
  <si>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</si>
  <si>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</si>
  <si>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</si>
  <si>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</si>
  <si>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</si>
  <si>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</si>
  <si>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</si>
  <si>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</si>
  <si>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</si>
  <si>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</si>
  <si>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</si>
  <si>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</si>
  <si>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</si>
  <si>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</si>
  <si>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</si>
  <si>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</si>
  <si>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</si>
  <si>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</si>
  <si>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</si>
  <si>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</si>
  <si>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</si>
  <si>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</si>
  <si>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</si>
  <si>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</si>
  <si>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</si>
  <si>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</si>
  <si>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</si>
  <si>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</si>
  <si>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</si>
  <si>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</si>
  <si>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</si>
  <si>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</si>
  <si>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</si>
  <si>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</si>
  <si>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</si>
  <si>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</si>
  <si>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</si>
  <si>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</si>
  <si>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</si>
  <si>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</si>
  <si>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</si>
  <si>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</si>
  <si>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</si>
  <si>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</si>
  <si>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</si>
  <si>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</si>
  <si>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</si>
  <si>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</si>
  <si>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</si>
  <si>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</si>
  <si>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</si>
  <si>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</si>
  <si>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</si>
  <si>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</si>
  <si>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</si>
  <si>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</si>
  <si>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</si>
  <si>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</si>
  <si>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</si>
  <si>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</si>
  <si>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</si>
  <si>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</si>
  <si>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</si>
  <si>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</si>
  <si>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</si>
  <si>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</si>
  <si>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</si>
  <si>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</si>
  <si>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</si>
  <si>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</si>
  <si>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</si>
  <si>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</si>
  <si>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</si>
  <si>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</si>
  <si>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</si>
  <si>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</si>
  <si>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</si>
  <si>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</si>
  <si>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</si>
  <si>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</si>
  <si>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</si>
  <si>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</si>
  <si>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</si>
  <si>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</si>
  <si>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</si>
  <si>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</si>
  <si>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</si>
  <si>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</si>
  <si>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</si>
  <si>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</si>
  <si>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</si>
  <si>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</si>
  <si>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</si>
  <si>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</si>
  <si>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</si>
  <si>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</si>
  <si>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</si>
  <si>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</si>
  <si>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</si>
  <si>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</si>
  <si>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</si>
  <si>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</si>
  <si>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</si>
  <si>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</si>
  <si>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</si>
  <si>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</si>
  <si>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</si>
  <si>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</si>
  <si>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</si>
  <si>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</si>
  <si>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</si>
  <si>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</si>
  <si>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</si>
  <si>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</si>
  <si>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</si>
  <si>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</si>
  <si>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</si>
  <si>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</si>
  <si>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</si>
  <si>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</si>
  <si>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</si>
  <si>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</si>
  <si>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</si>
  <si>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</si>
  <si>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</si>
  <si>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</si>
  <si>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</si>
  <si>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</si>
  <si>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</si>
  <si>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</si>
  <si>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</si>
  <si>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</si>
  <si>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</si>
  <si>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</si>
  <si>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</si>
  <si>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</si>
  <si>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</si>
  <si>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</si>
  <si>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</si>
  <si>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</si>
  <si>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</si>
  <si>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</si>
  <si>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</si>
  <si>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</si>
  <si>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</si>
  <si>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</si>
  <si>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</si>
  <si>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</si>
  <si>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</si>
  <si>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</si>
  <si>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</si>
  <si>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</si>
  <si>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</si>
  <si>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</si>
  <si>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</si>
  <si>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</si>
  <si>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</si>
  <si>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</si>
  <si>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</si>
  <si>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</si>
  <si>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</si>
  <si>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</si>
  <si>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</si>
  <si>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</si>
  <si>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</si>
  <si>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</si>
  <si>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</si>
  <si>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</si>
  <si>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</si>
  <si>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</si>
  <si>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</si>
  <si>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</si>
  <si>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</si>
  <si>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</si>
  <si>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</si>
  <si>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</si>
  <si>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</si>
  <si>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</si>
  <si>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</si>
  <si>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</si>
  <si>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</si>
  <si>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</si>
  <si>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</si>
  <si>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</si>
  <si>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</si>
  <si>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</si>
  <si>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</si>
  <si>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</si>
  <si>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</si>
  <si>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</si>
  <si>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</si>
  <si>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</si>
  <si>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</si>
  <si>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</si>
  <si>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</si>
  <si>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</si>
  <si>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</si>
  <si>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</si>
  <si>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</si>
  <si>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</si>
  <si>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</si>
  <si>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</si>
  <si>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</si>
  <si>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</si>
  <si>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</si>
  <si>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</si>
  <si>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</si>
  <si>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</si>
  <si>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</si>
  <si>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</si>
  <si>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</si>
  <si>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</si>
  <si>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</si>
  <si>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</si>
  <si>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</si>
  <si>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</si>
  <si>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</si>
  <si>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</si>
  <si>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</si>
  <si>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</si>
  <si>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</si>
  <si>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</si>
  <si>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</si>
  <si>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</si>
  <si>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</si>
  <si>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</si>
  <si>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</si>
  <si>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</si>
  <si>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</si>
  <si>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</si>
  <si>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</si>
  <si>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</si>
  <si>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</si>
  <si>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</si>
  <si>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</si>
  <si>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</si>
  <si>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</si>
  <si>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</si>
  <si>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</si>
  <si>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</si>
  <si>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</si>
  <si>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</si>
  <si>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</si>
  <si>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</si>
  <si>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</si>
  <si>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</si>
  <si>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</si>
  <si>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</si>
  <si>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</si>
  <si>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</si>
  <si>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</si>
  <si>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</si>
  <si>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</si>
  <si>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</si>
  <si>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</si>
  <si>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</si>
  <si>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</si>
  <si>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</si>
  <si>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</si>
  <si>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</si>
  <si>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</si>
  <si>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</si>
  <si>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</si>
  <si>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</si>
  <si>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</si>
  <si>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</si>
  <si>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</si>
  <si>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</si>
  <si>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</si>
  <si>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</si>
  <si>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</si>
  <si>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</si>
  <si>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</si>
  <si>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</si>
  <si>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</si>
  <si>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</si>
  <si>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</si>
  <si>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</si>
  <si>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</si>
  <si>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</si>
  <si>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</si>
  <si>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</si>
  <si>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</si>
  <si>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</si>
  <si>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</si>
  <si>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</si>
  <si>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</si>
  <si>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</si>
  <si>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</si>
  <si>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</si>
  <si>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</si>
  <si>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</si>
  <si>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</si>
  <si>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</si>
  <si>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</si>
  <si>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</si>
  <si>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</si>
  <si>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</si>
  <si>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</si>
  <si>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</si>
  <si>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</si>
  <si>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</si>
  <si>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</si>
  <si>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</si>
  <si>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</si>
  <si>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</si>
  <si>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</si>
  <si>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</si>
  <si>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</si>
  <si>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</si>
  <si>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</si>
  <si>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</si>
  <si>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</si>
  <si>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</si>
  <si>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</si>
  <si>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</si>
  <si>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</si>
  <si>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</si>
  <si>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</si>
  <si>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</si>
  <si>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</si>
  <si>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</si>
  <si>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</si>
  <si>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</si>
  <si>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</si>
  <si>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</si>
  <si>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</si>
  <si>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</si>
  <si>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</si>
  <si>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</si>
  <si>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</si>
  <si>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</si>
  <si>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</si>
  <si>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</si>
  <si>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</si>
  <si>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</si>
  <si>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</si>
  <si>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</si>
  <si>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</si>
  <si>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</si>
  <si>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</si>
  <si>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</si>
  <si>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</si>
  <si>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</si>
  <si>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</si>
  <si>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</si>
  <si>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</si>
  <si>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</si>
  <si>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</si>
  <si>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</si>
  <si>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</si>
  <si>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</si>
  <si>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</si>
  <si>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</si>
  <si>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</si>
  <si>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</si>
  <si>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</si>
  <si>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</si>
  <si>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</si>
  <si>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</si>
  <si>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</si>
  <si>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</si>
  <si>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</si>
  <si>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</si>
  <si>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</si>
  <si>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</si>
  <si>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</si>
  <si>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</si>
  <si>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</si>
  <si>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</si>
  <si>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</si>
  <si>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</si>
  <si>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</si>
  <si>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</si>
  <si>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</si>
  <si>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</si>
  <si>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</si>
  <si>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</si>
  <si>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</si>
  <si>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</si>
  <si>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</si>
  <si>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</si>
  <si>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</si>
  <si>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</si>
  <si>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</si>
  <si>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</si>
  <si>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</si>
  <si>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</si>
  <si>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</si>
  <si>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</si>
  <si>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</si>
  <si>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</si>
  <si>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</si>
  <si>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</si>
  <si>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</si>
  <si>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</si>
  <si>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</si>
  <si>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</si>
  <si>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</si>
  <si>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</si>
  <si>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</si>
  <si>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</si>
  <si>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</si>
  <si>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</si>
  <si>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</si>
  <si>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</si>
  <si>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</si>
  <si>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</si>
  <si>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</si>
  <si>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</si>
  <si>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</si>
  <si>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</si>
  <si>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</si>
  <si>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</si>
  <si>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</si>
  <si>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</si>
  <si>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</si>
  <si>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</si>
  <si>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</si>
  <si>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</si>
  <si>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</si>
  <si>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</si>
  <si>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</si>
  <si>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</si>
  <si>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</si>
  <si>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</si>
  <si>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</si>
  <si>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</si>
  <si>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</si>
  <si>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</si>
  <si>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</si>
  <si>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</si>
  <si>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</si>
  <si>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</si>
  <si>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</si>
  <si>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</si>
  <si>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</si>
  <si>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</si>
  <si>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</si>
  <si>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</si>
  <si>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</si>
  <si>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</si>
  <si>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</si>
  <si>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</si>
  <si>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</si>
  <si>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</si>
  <si>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</si>
  <si>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</si>
  <si>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</si>
  <si>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</si>
  <si>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</si>
  <si>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</si>
  <si>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</si>
  <si>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</si>
  <si>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</si>
  <si>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</si>
  <si>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</si>
  <si>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</si>
  <si>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</si>
  <si>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</si>
  <si>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</si>
  <si>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</si>
  <si>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</si>
  <si>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</si>
  <si>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</si>
  <si>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</si>
  <si>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</si>
  <si>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</si>
  <si>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</si>
  <si>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</si>
  <si>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</si>
  <si>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</si>
  <si>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</si>
  <si>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</si>
  <si>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</si>
  <si>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</si>
  <si>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</si>
  <si>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</si>
  <si>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</si>
  <si>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</si>
  <si>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</si>
  <si>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</si>
  <si>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</si>
  <si>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</si>
  <si>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</si>
  <si>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</si>
  <si>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</si>
  <si>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</si>
  <si>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</si>
  <si>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</si>
  <si>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</si>
  <si>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</si>
  <si>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</si>
  <si>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</si>
  <si>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</si>
  <si>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</si>
  <si>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</si>
  <si>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</si>
  <si>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</si>
  <si>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</si>
  <si>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</si>
  <si>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</si>
  <si>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</si>
  <si>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</si>
  <si>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</si>
  <si>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</si>
  <si>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</si>
  <si>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</si>
  <si>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</si>
  <si>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</si>
  <si>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</si>
  <si>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</si>
  <si>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</si>
  <si>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</si>
  <si>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</si>
  <si>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</si>
  <si>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</si>
  <si>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</si>
  <si>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</si>
  <si>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</si>
  <si>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</si>
  <si>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</si>
  <si>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</si>
  <si>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</si>
  <si>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</si>
  <si>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</si>
  <si>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</si>
  <si>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</si>
  <si>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</si>
  <si>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</si>
  <si>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</si>
  <si>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</si>
  <si>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</si>
  <si>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</si>
  <si>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</si>
  <si>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</si>
  <si>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</si>
  <si>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</si>
  <si>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</si>
  <si>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</si>
  <si>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</si>
  <si>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</si>
  <si>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</si>
  <si>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</si>
  <si>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</si>
  <si>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</si>
  <si>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</si>
  <si>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</si>
  <si>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</si>
  <si>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</si>
  <si>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</si>
  <si>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</si>
  <si>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</si>
  <si>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</si>
  <si>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</si>
  <si>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</si>
  <si>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</si>
  <si>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</si>
  <si>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</si>
  <si>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</si>
  <si>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</si>
  <si>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</si>
  <si>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</si>
  <si>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</si>
  <si>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</si>
  <si>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</si>
  <si>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</si>
  <si>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</si>
  <si>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</si>
  <si>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</si>
  <si>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</si>
  <si>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</si>
  <si>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</si>
  <si>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</si>
  <si>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</si>
  <si>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</si>
  <si>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</si>
  <si>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</si>
  <si>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</si>
  <si>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</si>
  <si>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</si>
  <si>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</si>
  <si>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</si>
  <si>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</si>
  <si>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</si>
  <si>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</si>
  <si>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</si>
  <si>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</si>
  <si>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</si>
  <si>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</si>
  <si>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</si>
  <si>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</si>
  <si>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</si>
  <si>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</si>
  <si>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</si>
  <si>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</si>
  <si>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</si>
  <si>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</si>
  <si>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</si>
  <si>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</si>
  <si>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</si>
  <si>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</si>
  <si>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</si>
  <si>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</si>
  <si>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</si>
  <si>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</si>
  <si>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</si>
  <si>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</si>
  <si>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</si>
  <si>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</si>
  <si>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</si>
  <si>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</si>
  <si>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</si>
  <si>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</si>
  <si>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</si>
  <si>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</si>
  <si>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</si>
  <si>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</si>
  <si>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</si>
  <si>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</si>
  <si>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</si>
  <si>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</si>
  <si>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</si>
  <si>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</si>
  <si>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</si>
  <si>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</si>
  <si>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</si>
  <si>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</si>
  <si>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</si>
  <si>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</si>
  <si>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</si>
  <si>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</si>
  <si>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</si>
  <si>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</si>
  <si>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</si>
  <si>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</si>
  <si>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</si>
  <si>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</si>
  <si>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</si>
  <si>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</si>
  <si>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</si>
  <si>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</si>
  <si>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</si>
  <si>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</si>
  <si>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</si>
  <si>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</si>
  <si>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</si>
  <si>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</si>
  <si>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</si>
  <si>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</si>
  <si>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</si>
  <si>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</si>
  <si>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</si>
  <si>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</si>
  <si>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</si>
  <si>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</si>
  <si>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</si>
  <si>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</si>
  <si>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</si>
  <si>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</si>
  <si>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</si>
  <si>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</si>
  <si>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</si>
  <si>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</si>
  <si>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</si>
  <si>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</si>
  <si>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</si>
  <si>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</si>
  <si>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</si>
  <si>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</si>
  <si>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</si>
  <si>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</si>
  <si>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</si>
  <si>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</si>
  <si>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</si>
  <si>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</si>
  <si>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</si>
  <si>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</si>
  <si>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</si>
  <si>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</si>
  <si>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</si>
  <si>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</si>
  <si>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</si>
  <si>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</si>
  <si>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</si>
  <si>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</si>
  <si>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</si>
  <si>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</si>
  <si>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</si>
  <si>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</si>
  <si>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</si>
  <si>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</si>
  <si>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</si>
  <si>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</si>
  <si>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</si>
  <si>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</si>
  <si>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</si>
  <si>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</si>
  <si>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</si>
  <si>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</si>
  <si>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</si>
  <si>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</si>
  <si>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</si>
  <si>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</si>
  <si>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</si>
  <si>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</si>
  <si>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</si>
  <si>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</si>
  <si>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</si>
  <si>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</si>
  <si>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</si>
  <si>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</si>
  <si>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</si>
  <si>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</si>
  <si>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</si>
  <si>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</si>
  <si>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</si>
  <si>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</si>
  <si>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</si>
  <si>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</si>
  <si>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</si>
  <si>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</si>
  <si>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</si>
  <si>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</si>
  <si>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</si>
  <si>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</si>
  <si>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</si>
  <si>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</si>
  <si>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</si>
  <si>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</si>
  <si>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</si>
  <si>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</si>
  <si>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</si>
  <si>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</si>
  <si>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</si>
  <si>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</si>
  <si>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</si>
  <si>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</si>
  <si>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</si>
  <si>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</si>
  <si>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</si>
  <si>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</si>
  <si>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</si>
  <si>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</si>
  <si>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</si>
  <si>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</si>
  <si>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</si>
  <si>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</si>
  <si>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</si>
  <si>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</si>
  <si>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</si>
  <si>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</si>
  <si>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</si>
  <si>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</si>
  <si>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</si>
  <si>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</si>
  <si>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</si>
  <si>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</si>
  <si>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</si>
  <si>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</si>
  <si>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</si>
  <si>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</si>
  <si>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</si>
  <si>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</si>
  <si>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</si>
  <si>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</si>
  <si>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</si>
  <si>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</si>
  <si>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</si>
  <si>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</si>
  <si>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</si>
  <si>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</si>
  <si>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</si>
  <si>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</si>
  <si>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</si>
  <si>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</si>
  <si>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</si>
  <si>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</si>
  <si>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</si>
  <si>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</si>
  <si>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</si>
  <si>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</si>
  <si>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</si>
  <si>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</si>
  <si>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</si>
  <si>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</si>
  <si>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</si>
  <si>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</si>
  <si>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</si>
  <si>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</si>
  <si>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</si>
  <si>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</si>
  <si>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</si>
  <si>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</si>
  <si>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</si>
  <si>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</si>
  <si>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</si>
  <si>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</si>
  <si>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</si>
  <si>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</si>
  <si>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</si>
  <si>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</si>
  <si>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</si>
  <si>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</si>
  <si>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</si>
  <si>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</si>
  <si>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</si>
  <si>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</si>
  <si>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</si>
  <si>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</si>
  <si>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</si>
  <si>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</si>
  <si>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</si>
  <si>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</si>
  <si>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</si>
  <si>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</si>
  <si>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</si>
  <si>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</si>
  <si>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</si>
  <si>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</si>
  <si>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</si>
  <si>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</si>
  <si>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</si>
  <si>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</si>
  <si>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</si>
  <si>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</si>
  <si>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</si>
  <si>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</si>
  <si>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</si>
  <si>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</si>
  <si>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</si>
  <si>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</si>
  <si>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</si>
  <si>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</si>
  <si>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</si>
  <si>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</si>
  <si>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</si>
  <si>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</si>
  <si>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</si>
  <si>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</si>
  <si>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</si>
  <si>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</si>
  <si>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</si>
  <si>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</si>
  <si>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</si>
  <si>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</si>
  <si>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</si>
  <si>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</si>
  <si>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</si>
  <si>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</si>
  <si>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</si>
  <si>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</si>
  <si>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</si>
  <si>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</si>
  <si>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</si>
  <si>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</si>
  <si>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</si>
  <si>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</si>
  <si>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</si>
  <si>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</si>
  <si>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</si>
  <si>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</si>
  <si>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</si>
  <si>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</si>
  <si>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</si>
  <si>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</si>
  <si>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</si>
  <si>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</si>
  <si>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</si>
  <si>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</si>
  <si>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</si>
  <si>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</si>
  <si>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</si>
  <si>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</si>
  <si>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</si>
  <si>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</si>
  <si>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</si>
  <si>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</si>
  <si>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</si>
  <si>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</si>
  <si>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</si>
  <si>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</si>
  <si>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</si>
  <si>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</si>
  <si>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</si>
  <si>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</si>
  <si>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</si>
  <si>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</si>
  <si>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</si>
  <si>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</si>
  <si>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</si>
  <si>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</si>
  <si>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</si>
  <si>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</si>
  <si>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</si>
  <si>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</si>
  <si>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</si>
  <si>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</si>
  <si>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</si>
  <si>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</si>
  <si>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</si>
  <si>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</si>
  <si>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</si>
  <si>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</si>
  <si>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</si>
  <si>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</si>
  <si>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</si>
  <si>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</si>
  <si>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</si>
  <si>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</si>
  <si>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</si>
  <si>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</si>
  <si>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</si>
  <si>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</si>
  <si>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</si>
  <si>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</si>
  <si>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</si>
  <si>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</si>
  <si>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</si>
  <si>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</si>
  <si>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</si>
  <si>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</si>
  <si>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</si>
  <si>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</si>
  <si>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</si>
  <si>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</si>
  <si>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</si>
  <si>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</si>
  <si>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</si>
  <si>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</si>
  <si>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</si>
  <si>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</si>
  <si>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</si>
  <si>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</si>
  <si>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</si>
  <si>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</si>
  <si>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</si>
  <si>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</si>
  <si>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</si>
  <si>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</si>
  <si>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</si>
  <si>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</si>
  <si>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</si>
  <si>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</si>
  <si>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</si>
  <si>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</si>
  <si>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</si>
  <si>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</si>
  <si>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</si>
  <si>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</si>
  <si>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</si>
  <si>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</si>
  <si>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</si>
  <si>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</si>
  <si>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</si>
  <si>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</si>
  <si>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</si>
  <si>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</si>
  <si>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</si>
  <si>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</si>
  <si>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</si>
  <si>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</si>
  <si>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</si>
  <si>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</si>
  <si>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</si>
  <si>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</si>
  <si>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</si>
  <si>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</si>
  <si>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</si>
  <si>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</si>
  <si>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</si>
  <si>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</si>
  <si>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</si>
  <si>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</si>
  <si>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</si>
  <si>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</si>
  <si>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</si>
  <si>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</si>
  <si>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</si>
  <si>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</si>
  <si>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</si>
  <si>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</si>
  <si>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</si>
  <si>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</si>
  <si>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</si>
  <si>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</si>
  <si>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</si>
  <si>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</si>
  <si>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</si>
  <si>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</si>
  <si>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</si>
  <si>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</si>
  <si>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</si>
  <si>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</si>
  <si>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</si>
  <si>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</si>
  <si>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</si>
  <si>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</si>
  <si>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</si>
  <si>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</si>
  <si>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</si>
  <si>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</si>
  <si>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</si>
  <si>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</si>
  <si>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</si>
  <si>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</si>
  <si>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</si>
  <si>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</si>
  <si>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</si>
  <si>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</si>
  <si>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</si>
  <si>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</si>
  <si>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</si>
  <si>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</si>
  <si>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</si>
  <si>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</si>
  <si>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</si>
  <si>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</si>
  <si>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</si>
  <si>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</si>
  <si>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</si>
  <si>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</si>
  <si>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</si>
  <si>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</si>
  <si>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</si>
  <si>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</si>
  <si>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</si>
  <si>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</si>
  <si>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</si>
  <si>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</si>
  <si>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</si>
  <si>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</si>
  <si>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</si>
  <si>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</si>
  <si>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</si>
  <si>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</si>
  <si>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</si>
  <si>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</si>
  <si>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</si>
  <si>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</si>
  <si>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</si>
  <si>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</si>
  <si>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</si>
  <si>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</si>
  <si>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</si>
  <si>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</si>
  <si>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</si>
  <si>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</si>
  <si>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</si>
  <si>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</si>
  <si>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</si>
  <si>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</si>
  <si>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</si>
  <si>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</si>
  <si>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</si>
  <si>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</si>
  <si>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</si>
  <si>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</si>
  <si>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</si>
  <si>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</si>
  <si>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</si>
  <si>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</si>
  <si>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</si>
  <si>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</si>
  <si>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</si>
  <si>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</si>
  <si>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</si>
  <si>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</si>
  <si>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</si>
  <si>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</si>
  <si>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</si>
  <si>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</si>
  <si>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</si>
  <si>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</si>
  <si>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</si>
  <si>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</si>
  <si>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</si>
  <si>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</si>
  <si>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</si>
  <si>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</si>
  <si>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</si>
  <si>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</si>
  <si>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</si>
  <si>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</si>
  <si>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</si>
  <si>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</si>
  <si>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</si>
  <si>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</si>
  <si>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</si>
  <si>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</si>
  <si>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</si>
  <si>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</si>
  <si>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</si>
  <si>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</si>
  <si>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</si>
  <si>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</si>
  <si>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</si>
  <si>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</si>
  <si>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</si>
  <si>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</si>
  <si>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</si>
  <si>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</si>
  <si>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</si>
  <si>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</si>
  <si>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</si>
  <si>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</si>
  <si>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</si>
  <si>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</si>
  <si>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</si>
  <si>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</si>
  <si>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</si>
  <si>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</si>
  <si>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</si>
  <si>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</si>
  <si>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</si>
  <si>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</si>
  <si>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</si>
  <si>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</si>
  <si>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</si>
  <si>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</si>
  <si>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</si>
  <si>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</si>
  <si>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</si>
  <si>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</si>
  <si>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</si>
  <si>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</si>
  <si>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</si>
  <si>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</si>
  <si>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</si>
  <si>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</si>
  <si>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</si>
  <si>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</si>
  <si>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</si>
  <si>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</si>
  <si>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</si>
  <si>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</si>
  <si>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</si>
  <si>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</si>
  <si>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</si>
  <si>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</si>
  <si>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</si>
  <si>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</si>
  <si>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</si>
  <si>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</si>
  <si>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</si>
  <si>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</si>
  <si>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</si>
  <si>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</si>
  <si>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</si>
  <si>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</si>
  <si>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</si>
  <si>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</si>
  <si>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</si>
  <si>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</si>
  <si>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</si>
  <si>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</si>
  <si>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</si>
  <si>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</si>
  <si>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</si>
  <si>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</si>
  <si>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</si>
  <si>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</si>
  <si>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</si>
  <si>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</si>
  <si>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</si>
  <si>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</si>
  <si>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</si>
  <si>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</si>
  <si>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</si>
  <si>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</si>
  <si>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</si>
  <si>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</si>
  <si>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</si>
  <si>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</si>
  <si>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</si>
  <si>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</si>
  <si>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</si>
  <si>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</si>
  <si>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</si>
  <si>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</si>
  <si>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</si>
  <si>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</si>
  <si>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</si>
  <si>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</si>
  <si>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</si>
  <si>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</si>
  <si>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</si>
  <si>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</si>
  <si>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</si>
  <si>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</si>
  <si>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</si>
  <si>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</si>
  <si>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</si>
  <si>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</si>
  <si>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</si>
  <si>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</si>
  <si>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</si>
  <si>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</si>
  <si>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</si>
  <si>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</si>
  <si>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</si>
  <si>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</si>
  <si>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</si>
  <si>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</si>
  <si>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</si>
  <si>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</si>
  <si>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</si>
  <si>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</si>
  <si>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</si>
  <si>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</si>
  <si>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</si>
  <si>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</si>
  <si>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</si>
  <si>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</si>
  <si>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</si>
  <si>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</si>
  <si>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</si>
  <si>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</si>
  <si>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</si>
  <si>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</si>
  <si>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</si>
  <si>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</si>
  <si>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</si>
  <si>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</si>
  <si>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</si>
  <si>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</si>
  <si>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</si>
  <si>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</si>
  <si>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</si>
  <si>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</si>
  <si>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</si>
  <si>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</si>
  <si>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</si>
  <si>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</si>
  <si>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</si>
  <si>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</si>
  <si>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</si>
  <si>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</si>
  <si>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</si>
  <si>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</si>
  <si>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</si>
  <si>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</si>
  <si>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</si>
  <si>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</si>
  <si>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</si>
  <si>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</si>
  <si>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</si>
  <si>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</si>
  <si>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</si>
  <si>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</si>
  <si>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</si>
  <si>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</si>
  <si>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</si>
  <si>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</si>
  <si>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</si>
  <si>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</si>
  <si>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</si>
  <si>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</si>
  <si>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</si>
  <si>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</si>
  <si>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</si>
  <si>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</si>
  <si>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</si>
  <si>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</si>
  <si>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</si>
  <si>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</si>
  <si>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</si>
  <si>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</si>
  <si>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</si>
  <si>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</si>
  <si>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</si>
  <si>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</si>
  <si>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</si>
  <si>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</si>
  <si>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</si>
  <si>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</si>
  <si>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</si>
  <si>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</si>
  <si>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</si>
  <si>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</si>
  <si>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</si>
  <si>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</si>
  <si>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</si>
  <si>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</si>
  <si>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</si>
  <si>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</si>
  <si>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</si>
  <si>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</si>
  <si>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</si>
  <si>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</si>
  <si>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</si>
  <si>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</si>
  <si>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</si>
  <si>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</si>
  <si>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</si>
  <si>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</si>
  <si>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</si>
  <si>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</si>
  <si>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</si>
  <si>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</si>
  <si>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</si>
  <si>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</si>
  <si>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</si>
  <si>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</si>
  <si>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</si>
  <si>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</si>
  <si>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</si>
  <si>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</si>
  <si>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</si>
  <si>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</si>
  <si>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</si>
  <si>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</si>
  <si>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</si>
  <si>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</si>
  <si>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</si>
  <si>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</si>
  <si>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</si>
  <si>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</si>
  <si>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</si>
  <si>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</si>
  <si>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</si>
  <si>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</si>
  <si>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</si>
  <si>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</si>
  <si>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</si>
  <si>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</si>
  <si>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</si>
  <si>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</si>
  <si>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</si>
  <si>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</si>
  <si>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</si>
  <si>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</si>
  <si>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</si>
  <si>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</si>
  <si>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</si>
  <si>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</si>
  <si>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</si>
  <si>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</si>
  <si>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</si>
  <si>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</si>
  <si>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</si>
  <si>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</si>
  <si>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</si>
  <si>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</si>
  <si>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</si>
  <si>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</si>
  <si>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</si>
  <si>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</si>
  <si>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</si>
  <si>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</si>
  <si>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</si>
  <si>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</si>
  <si>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</si>
  <si>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</si>
  <si>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</si>
  <si>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</si>
  <si>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</si>
  <si>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</si>
  <si>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</si>
  <si>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</si>
  <si>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</si>
  <si>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</si>
  <si>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</si>
  <si>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</si>
  <si>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</si>
  <si>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</si>
  <si>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</si>
  <si>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</si>
  <si>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</si>
  <si>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</si>
  <si>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</si>
  <si>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</si>
  <si>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</si>
  <si>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</si>
  <si>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</si>
  <si>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</si>
  <si>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</si>
  <si>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</si>
  <si>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</si>
  <si>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</si>
  <si>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</si>
  <si>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</si>
  <si>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</si>
  <si>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</si>
  <si>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</si>
  <si>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</si>
  <si>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</si>
  <si>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</si>
  <si>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</si>
  <si>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</si>
  <si>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</si>
  <si>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</si>
  <si>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</si>
  <si>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</si>
  <si>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</si>
  <si>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</si>
  <si>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</si>
  <si>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</si>
  <si>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</si>
  <si>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</si>
  <si>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</si>
  <si>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</si>
  <si>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</si>
  <si>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</si>
  <si>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</si>
  <si>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</si>
  <si>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</si>
  <si>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</si>
  <si>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</si>
  <si>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</si>
  <si>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</si>
  <si>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</si>
  <si>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</si>
  <si>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</si>
  <si>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</si>
  <si>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</si>
  <si>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</si>
  <si>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</si>
  <si>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</si>
  <si>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</si>
  <si>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</si>
  <si>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</si>
  <si>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</si>
  <si>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</si>
  <si>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</si>
  <si>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</si>
  <si>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</si>
  <si>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</si>
  <si>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</si>
  <si>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</si>
  <si>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</si>
  <si>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</si>
  <si>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</si>
  <si>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</si>
  <si>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</si>
  <si>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</si>
  <si>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</si>
  <si>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</si>
  <si>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</si>
  <si>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</si>
  <si>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</si>
  <si>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</si>
  <si>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</si>
  <si>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</si>
  <si>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</si>
  <si>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</si>
  <si>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</si>
  <si>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</si>
  <si>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</si>
  <si>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</si>
  <si>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</si>
  <si>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</si>
  <si>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</si>
  <si>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</si>
  <si>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</si>
  <si>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</si>
  <si>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</si>
  <si>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</si>
  <si>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</si>
  <si>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</si>
  <si>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</si>
  <si>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</si>
  <si>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</si>
  <si>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</si>
  <si>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</si>
  <si>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</si>
  <si>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</si>
  <si>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</si>
  <si>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</si>
  <si>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</si>
  <si>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</si>
  <si>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</si>
  <si>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</si>
  <si>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</si>
  <si>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</si>
  <si>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</si>
  <si>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</si>
  <si>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</si>
  <si>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</si>
  <si>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</si>
  <si>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</si>
  <si>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</si>
  <si>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</si>
  <si>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</si>
  <si>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</si>
  <si>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</si>
  <si>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</si>
  <si>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</si>
  <si>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</si>
  <si>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</si>
  <si>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</si>
  <si>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</si>
  <si>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</si>
  <si>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</si>
  <si>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</si>
  <si>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</si>
  <si>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</si>
  <si>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</si>
  <si>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</si>
  <si>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</si>
  <si>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</si>
  <si>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</si>
  <si>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</si>
  <si>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</si>
  <si>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</si>
  <si>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</si>
  <si>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</si>
  <si>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</si>
  <si>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</si>
  <si>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</si>
  <si>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</si>
  <si>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</si>
  <si>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</si>
  <si>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</si>
  <si>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</si>
  <si>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</si>
  <si>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</si>
  <si>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</si>
  <si>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</si>
  <si>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</si>
  <si>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</si>
  <si>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</si>
  <si>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</si>
  <si>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</si>
  <si>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</si>
  <si>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</si>
  <si>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</si>
  <si>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</si>
  <si>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</si>
  <si>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</si>
  <si>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</si>
  <si>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</si>
  <si>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</si>
  <si>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</si>
  <si>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</si>
  <si>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</si>
  <si>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</si>
  <si>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</si>
  <si>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</si>
  <si>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</si>
  <si>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</si>
  <si>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</si>
  <si>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</si>
  <si>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</si>
  <si>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</si>
  <si>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</si>
  <si>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</si>
  <si>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</si>
  <si>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</si>
  <si>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</si>
  <si>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</si>
  <si>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</si>
  <si>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</si>
  <si>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</si>
  <si>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</si>
  <si>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</si>
  <si>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</si>
  <si>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</si>
  <si>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</si>
  <si>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</si>
  <si>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</si>
  <si>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</si>
  <si>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</si>
  <si>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</si>
  <si>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</si>
  <si>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</si>
  <si>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</si>
  <si>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</si>
  <si>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</si>
  <si>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</si>
  <si>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</si>
  <si>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</si>
  <si>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</si>
  <si>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</si>
  <si>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</si>
  <si>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</si>
  <si>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</si>
  <si>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</si>
  <si>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</si>
  <si>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</si>
  <si>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</si>
  <si>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</si>
  <si>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</si>
  <si>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</si>
  <si>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</si>
  <si>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</si>
  <si>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</si>
  <si>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</si>
  <si>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</si>
  <si>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</si>
  <si>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</si>
  <si>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</si>
  <si>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</si>
  <si>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</si>
  <si>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</si>
  <si>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</si>
  <si>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</si>
  <si>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</si>
  <si>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</si>
  <si>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</si>
  <si>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</si>
  <si>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</si>
  <si>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</si>
  <si>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</si>
  <si>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</si>
  <si>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</si>
  <si>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</si>
  <si>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</si>
  <si>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</si>
  <si>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</si>
  <si>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</si>
  <si>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</si>
  <si>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</si>
  <si>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</si>
  <si>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</si>
  <si>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</si>
  <si>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</si>
  <si>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</si>
  <si>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</si>
  <si>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</si>
  <si>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</si>
  <si>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</si>
  <si>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</si>
  <si>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</si>
  <si>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</si>
  <si>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</si>
  <si>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</si>
  <si>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</si>
  <si>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</si>
  <si>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</si>
  <si>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</si>
  <si>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</si>
  <si>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</si>
  <si>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</si>
  <si>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</si>
  <si>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</si>
  <si>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</si>
  <si>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</si>
  <si>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</si>
  <si>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</si>
  <si>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</si>
  <si>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</si>
  <si>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</si>
  <si>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</si>
  <si>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</si>
  <si>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</si>
  <si>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</si>
  <si>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</si>
  <si>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</si>
  <si>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</si>
  <si>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</si>
  <si>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</si>
  <si>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</si>
  <si>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</si>
  <si>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</si>
  <si>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</si>
  <si>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</si>
  <si>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</si>
  <si>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</si>
  <si>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</si>
  <si>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</si>
  <si>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</si>
  <si>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</si>
  <si>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</si>
  <si>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</si>
  <si>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</si>
  <si>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</si>
  <si>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</si>
  <si>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</si>
  <si>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</si>
  <si>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</si>
  <si>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</si>
  <si>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</si>
  <si>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</si>
  <si>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</si>
  <si>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</si>
  <si>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</si>
  <si>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</si>
  <si>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</si>
  <si>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</si>
  <si>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</si>
  <si>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</si>
  <si>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</si>
  <si>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</si>
  <si>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</si>
  <si>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</si>
  <si>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</si>
  <si>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</si>
  <si>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</si>
  <si>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</si>
  <si>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</si>
  <si>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</si>
  <si>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</si>
  <si>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</si>
  <si>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</si>
  <si>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</si>
  <si>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</si>
  <si>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</si>
  <si>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</si>
  <si>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</si>
  <si>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</si>
  <si>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</si>
  <si>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</si>
  <si>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</si>
  <si>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</si>
  <si>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</si>
  <si>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</si>
  <si>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</si>
  <si>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</si>
  <si>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</si>
  <si>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</si>
  <si>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</si>
  <si>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</si>
  <si>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</si>
  <si>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</si>
  <si>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</si>
  <si>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</si>
  <si>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</si>
  <si>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</si>
  <si>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</si>
  <si>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</si>
  <si>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</si>
  <si>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</si>
  <si>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</si>
  <si>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</si>
  <si>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</si>
  <si>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</si>
  <si>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</si>
  <si>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</si>
  <si>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</si>
  <si>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</si>
  <si>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</si>
  <si>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</si>
  <si>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</si>
  <si>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</si>
  <si>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</si>
  <si>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</si>
  <si>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</si>
  <si>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</si>
  <si>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</si>
  <si>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</si>
  <si>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</si>
  <si>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</si>
  <si>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</si>
  <si>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</si>
  <si>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</si>
  <si>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</si>
  <si>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</si>
  <si>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</si>
  <si>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</si>
  <si>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</si>
  <si>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</si>
  <si>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</si>
  <si>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</si>
  <si>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</si>
  <si>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</si>
  <si>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</si>
  <si>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</si>
  <si>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</si>
  <si>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</si>
  <si>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</si>
  <si>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</si>
  <si>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</si>
  <si>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</si>
  <si>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</si>
  <si>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</si>
  <si>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</si>
  <si>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</si>
  <si>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</si>
  <si>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</si>
  <si>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</si>
  <si>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</si>
  <si>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</si>
  <si>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</si>
  <si>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</si>
  <si>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</si>
  <si>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</si>
  <si>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</si>
  <si>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</si>
  <si>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</si>
  <si>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</si>
  <si>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</si>
  <si>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</si>
  <si>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</si>
  <si>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</si>
  <si>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</si>
  <si>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</si>
  <si>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</si>
  <si>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</si>
  <si>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</si>
  <si>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</si>
  <si>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</si>
  <si>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</si>
  <si>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</si>
  <si>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</si>
  <si>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</si>
  <si>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</si>
  <si>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</si>
  <si>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</si>
  <si>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</si>
  <si>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</si>
  <si>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</si>
  <si>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</si>
  <si>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</si>
  <si>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</si>
  <si>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</si>
  <si>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</si>
  <si>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</si>
  <si>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</si>
  <si>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</si>
  <si>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</si>
  <si>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</si>
  <si>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</si>
  <si>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</si>
  <si>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</si>
  <si>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</si>
  <si>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</si>
  <si>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</si>
  <si>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</si>
  <si>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</si>
  <si>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</si>
  <si>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</si>
  <si>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</si>
  <si>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</si>
  <si>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</si>
  <si>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</si>
  <si>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</si>
  <si>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</si>
  <si>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</si>
  <si>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</si>
  <si>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</si>
  <si>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</si>
  <si>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</si>
  <si>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</si>
  <si>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</si>
  <si>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</si>
  <si>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</si>
  <si>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</si>
  <si>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</si>
  <si>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</si>
  <si>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</si>
  <si>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</si>
  <si>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</si>
  <si>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</si>
  <si>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</si>
  <si>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</si>
  <si>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</si>
  <si>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</si>
  <si>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</si>
  <si>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</si>
  <si>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</si>
  <si>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</si>
  <si>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</si>
  <si>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</si>
  <si>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</si>
  <si>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</si>
  <si>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</si>
  <si>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</si>
  <si>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</si>
  <si>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</si>
  <si>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</si>
  <si>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</si>
  <si>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</si>
  <si>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</si>
  <si>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</si>
  <si>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</si>
  <si>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</si>
  <si>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</si>
  <si>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</si>
  <si>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</si>
  <si>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</si>
  <si>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</si>
  <si>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</si>
  <si>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</si>
  <si>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</si>
  <si>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</si>
  <si>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</si>
  <si>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</si>
  <si>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</si>
  <si>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</si>
  <si>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</si>
  <si>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</si>
  <si>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</si>
  <si>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</si>
  <si>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</si>
  <si>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</si>
  <si>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</si>
  <si>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</si>
  <si>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</si>
  <si>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</si>
  <si>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</si>
  <si>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</si>
  <si>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</si>
  <si>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</si>
  <si>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</si>
  <si>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</si>
  <si>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</si>
  <si>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</si>
  <si>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</si>
  <si>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</si>
  <si>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</si>
  <si>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</si>
  <si>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</si>
  <si>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</si>
  <si>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</si>
  <si>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</si>
  <si>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</si>
  <si>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</si>
  <si>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</si>
  <si>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</si>
  <si>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</si>
  <si>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</si>
  <si>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</si>
  <si>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</si>
  <si>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</si>
  <si>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</si>
  <si>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</si>
  <si>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</si>
  <si>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</si>
  <si>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</si>
  <si>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</si>
  <si>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</si>
  <si>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</si>
  <si>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</si>
  <si>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</si>
  <si>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</si>
  <si>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</si>
  <si>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</si>
  <si>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</si>
  <si>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</si>
  <si>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</si>
  <si>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</si>
  <si>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</si>
  <si>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</si>
  <si>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</si>
  <si>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</si>
  <si>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</si>
  <si>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</si>
  <si>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</si>
  <si>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</si>
  <si>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</si>
  <si>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</si>
  <si>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</si>
  <si>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</si>
  <si>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</si>
  <si>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</si>
  <si>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</si>
  <si>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</si>
  <si>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</si>
  <si>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</si>
  <si>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</si>
  <si>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</si>
  <si>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</si>
  <si>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</si>
  <si>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</si>
  <si>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</si>
  <si>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</si>
  <si>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</si>
  <si>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</si>
  <si>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</si>
  <si>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</si>
  <si>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</si>
  <si>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</si>
  <si>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</si>
  <si>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</si>
  <si>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</si>
  <si>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</si>
  <si>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</si>
  <si>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</si>
  <si>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</si>
  <si>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</si>
  <si>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</si>
  <si>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</si>
  <si>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</si>
  <si>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</si>
  <si>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</si>
  <si>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</si>
  <si>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</si>
  <si>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</si>
  <si>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</si>
  <si>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</si>
  <si>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</si>
  <si>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</si>
  <si>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</si>
  <si>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</si>
  <si>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</si>
  <si>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</si>
  <si>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</si>
  <si>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</si>
  <si>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</si>
  <si>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</si>
  <si>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</si>
  <si>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</si>
  <si>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</si>
  <si>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</si>
  <si>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</si>
  <si>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</si>
  <si>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</si>
  <si>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</si>
  <si>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</si>
  <si>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</si>
  <si>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</si>
  <si>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</si>
  <si>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</si>
  <si>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</si>
  <si>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</si>
  <si>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</si>
  <si>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</si>
  <si>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</si>
  <si>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</si>
  <si>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</si>
  <si>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</si>
  <si>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</si>
  <si>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</si>
  <si>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</si>
  <si>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</si>
  <si>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</si>
  <si>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</si>
  <si>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</si>
  <si>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</si>
  <si>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</si>
  <si>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</si>
  <si>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</si>
  <si>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</si>
  <si>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</si>
  <si>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</si>
  <si>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</si>
  <si>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</si>
  <si>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</si>
  <si>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</si>
  <si>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</si>
  <si>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</si>
  <si>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</si>
  <si>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</si>
  <si>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</si>
  <si>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</si>
  <si>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</si>
  <si>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</si>
  <si>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</si>
  <si>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</si>
  <si>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</si>
  <si>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</si>
  <si>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</si>
  <si>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</si>
  <si>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</si>
  <si>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</si>
  <si>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</si>
  <si>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</si>
  <si>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</si>
  <si>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</si>
  <si>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</si>
  <si>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</si>
  <si>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</si>
  <si>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</si>
  <si>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</si>
  <si>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</si>
  <si>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</si>
  <si>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</si>
  <si>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</si>
  <si>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</si>
  <si>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</si>
  <si>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</si>
  <si>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</si>
  <si>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</si>
  <si>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</si>
  <si>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</si>
  <si>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</si>
  <si>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</si>
  <si>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</si>
  <si>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</si>
  <si>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</si>
  <si>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</si>
  <si>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</si>
  <si>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</si>
  <si>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</si>
  <si>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</si>
  <si>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</si>
  <si>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</si>
  <si>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</si>
  <si>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</si>
  <si>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</si>
  <si>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</si>
  <si>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</si>
  <si>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</si>
  <si>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</si>
  <si>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</si>
  <si>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</si>
  <si>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</si>
  <si>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</si>
  <si>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</si>
  <si>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</si>
  <si>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</si>
  <si>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</si>
  <si>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</si>
  <si>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</si>
  <si>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</si>
  <si>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</si>
  <si>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</si>
  <si>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</si>
  <si>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</si>
  <si>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</si>
  <si>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</si>
  <si>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</si>
  <si>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</si>
  <si>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</si>
  <si>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</si>
  <si>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</si>
  <si>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</si>
  <si>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</si>
  <si>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</si>
  <si>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</si>
  <si>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</si>
  <si>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</si>
  <si>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</si>
  <si>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</si>
  <si>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</si>
  <si>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</si>
  <si>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</si>
  <si>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</si>
  <si>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</si>
  <si>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</si>
  <si>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</si>
  <si>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</si>
  <si>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</si>
  <si>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</si>
  <si>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</si>
  <si>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</si>
  <si>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</si>
  <si>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</si>
  <si>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</si>
  <si>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</si>
  <si>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</si>
  <si>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</si>
  <si>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</si>
  <si>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</si>
  <si>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</si>
  <si>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</si>
  <si>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</si>
  <si>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</si>
  <si>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</si>
  <si>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</si>
  <si>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</si>
  <si>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</si>
  <si>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</si>
  <si>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</si>
  <si>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</si>
  <si>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</si>
  <si>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</si>
  <si>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</si>
  <si>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</si>
  <si>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</si>
  <si>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</si>
  <si>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</si>
  <si>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</si>
  <si>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</si>
  <si>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</si>
  <si>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</si>
  <si>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</si>
  <si>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</si>
  <si>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</si>
  <si>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</si>
  <si>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</si>
  <si>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</si>
  <si>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</si>
  <si>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</si>
  <si>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</si>
  <si>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</si>
  <si>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</si>
  <si>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</si>
  <si>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</si>
  <si>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</si>
  <si>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</si>
  <si>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</si>
  <si>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</si>
  <si>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</si>
  <si>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</si>
  <si>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</si>
  <si>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</si>
  <si>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</si>
  <si>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</si>
  <si>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</si>
  <si>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</si>
  <si>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</si>
  <si>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</si>
  <si>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</si>
  <si>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</si>
  <si>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</si>
  <si>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</si>
  <si>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</si>
  <si>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</si>
  <si>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</si>
  <si>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</si>
  <si>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</si>
  <si>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</si>
  <si>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</si>
  <si>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</si>
  <si>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</si>
  <si>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</si>
  <si>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</si>
  <si>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</si>
  <si>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</si>
  <si>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</si>
  <si>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</si>
  <si>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</si>
  <si>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</si>
  <si>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</si>
  <si>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</si>
  <si>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</si>
  <si>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</si>
  <si>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</si>
  <si>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</si>
  <si>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</si>
  <si>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</si>
  <si>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</si>
  <si>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</si>
  <si>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</si>
  <si>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</si>
  <si>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</si>
  <si>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</si>
  <si>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</si>
  <si>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</si>
  <si>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</si>
  <si>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</si>
  <si>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</si>
  <si>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</si>
  <si>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</si>
  <si>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</si>
  <si>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</si>
  <si>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</si>
  <si>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</si>
  <si>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</si>
  <si>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</si>
  <si>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</si>
  <si>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</si>
  <si>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</si>
  <si>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</si>
  <si>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</si>
  <si>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</si>
  <si>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</si>
  <si>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</si>
  <si>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</si>
  <si>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</si>
  <si>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</si>
  <si>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</si>
  <si>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</si>
  <si>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</si>
  <si>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</si>
  <si>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</si>
  <si>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</si>
  <si>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</si>
  <si>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</si>
  <si>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</si>
  <si>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</si>
  <si>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</si>
  <si>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</si>
  <si>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</si>
  <si>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</si>
  <si>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</si>
  <si>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</si>
  <si>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</si>
  <si>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</si>
  <si>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</si>
  <si>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</si>
  <si>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</si>
  <si>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</si>
  <si>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</si>
  <si>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</si>
  <si>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</si>
  <si>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</si>
  <si>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</si>
  <si>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</si>
  <si>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</si>
  <si>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</si>
  <si>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</si>
  <si>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</si>
  <si>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</si>
  <si>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</si>
  <si>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</si>
  <si>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</si>
  <si>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</si>
  <si>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</si>
  <si>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</si>
  <si>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</si>
  <si>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</si>
  <si>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</si>
  <si>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</si>
  <si>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</si>
  <si>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</si>
  <si>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</si>
  <si>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</si>
  <si>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</si>
  <si>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</si>
  <si>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</si>
  <si>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</si>
  <si>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</si>
  <si>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</si>
  <si>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</si>
  <si>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</si>
  <si>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</si>
  <si>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</si>
  <si>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</si>
  <si>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</si>
  <si>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</si>
  <si>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</si>
  <si>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</si>
  <si>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</si>
  <si>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</si>
  <si>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</si>
  <si>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</si>
  <si>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</si>
  <si>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</si>
  <si>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</si>
  <si>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</si>
  <si>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</si>
  <si>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</si>
  <si>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</si>
  <si>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</si>
  <si>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</si>
  <si>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</si>
  <si>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</si>
  <si>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</si>
  <si>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</si>
  <si>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</si>
  <si>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</si>
  <si>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</si>
  <si>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</si>
  <si>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</si>
  <si>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</si>
  <si>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</si>
  <si>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</si>
  <si>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</si>
  <si>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</si>
  <si>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</si>
  <si>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</si>
  <si>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</si>
  <si>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</si>
  <si>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</si>
  <si>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</si>
  <si>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</si>
  <si>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</si>
  <si>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</si>
  <si>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</si>
  <si>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</si>
  <si>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</si>
  <si>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</si>
  <si>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</si>
  <si>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</si>
  <si>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</si>
  <si>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</si>
  <si>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</si>
  <si>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</si>
  <si>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</si>
  <si>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</si>
  <si>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</si>
  <si>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</si>
  <si>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</si>
  <si>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</si>
  <si>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</si>
  <si>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</si>
  <si>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</si>
  <si>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</si>
  <si>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</si>
  <si>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</si>
  <si>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</si>
  <si>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</si>
  <si>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</si>
  <si>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</si>
  <si>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</si>
  <si>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</si>
  <si>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</si>
  <si>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</si>
  <si>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</si>
  <si>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</si>
  <si>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</si>
  <si>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</si>
  <si>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</si>
  <si>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</si>
  <si>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</si>
  <si>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</si>
  <si>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</si>
  <si>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</si>
  <si>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</si>
  <si>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</si>
  <si>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</si>
  <si>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</si>
  <si>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</si>
  <si>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</si>
  <si>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</si>
  <si>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</si>
  <si>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</si>
  <si>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</si>
  <si>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</si>
  <si>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</si>
  <si>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</si>
  <si>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</si>
  <si>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</si>
  <si>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</si>
  <si>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</si>
  <si>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</si>
  <si>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</si>
  <si>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</si>
  <si>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</si>
  <si>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</si>
  <si>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</si>
  <si>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</si>
  <si>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</si>
  <si>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</si>
  <si>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</si>
  <si>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</si>
  <si>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</si>
  <si>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</si>
  <si>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</si>
  <si>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</si>
  <si>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</si>
  <si>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</si>
  <si>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</si>
  <si>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</si>
  <si>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</si>
  <si>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</si>
  <si>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</si>
  <si>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</si>
  <si>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</si>
  <si>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</si>
  <si>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</si>
  <si>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</si>
  <si>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</si>
  <si>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</si>
  <si>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</si>
  <si>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</si>
  <si>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</si>
  <si>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</si>
  <si>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</si>
  <si>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</si>
  <si>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</si>
  <si>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</si>
  <si>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</si>
  <si>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</si>
  <si>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</si>
  <si>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</si>
  <si>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</si>
  <si>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</si>
  <si>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</si>
  <si>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</si>
  <si>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</si>
  <si>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</si>
  <si>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</si>
  <si>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</si>
  <si>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</si>
  <si>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</si>
  <si>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</si>
  <si>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</si>
  <si>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</si>
  <si>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</si>
  <si>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</si>
  <si>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</si>
  <si>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</si>
  <si>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</si>
  <si>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</si>
  <si>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</si>
  <si>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</si>
  <si>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</si>
  <si>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</si>
  <si>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</si>
  <si>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</si>
  <si>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</si>
  <si>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</si>
  <si>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</si>
  <si>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</si>
  <si>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</si>
  <si>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</si>
  <si>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</si>
  <si>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</si>
  <si>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</si>
  <si>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</si>
  <si>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</si>
  <si>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</si>
  <si>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</si>
  <si>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</si>
  <si>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</si>
  <si>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</si>
  <si>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</si>
  <si>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</si>
  <si>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</si>
  <si>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</si>
  <si>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</si>
  <si>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</si>
  <si>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</si>
  <si>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</si>
  <si>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</si>
  <si>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</si>
  <si>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</si>
  <si>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</si>
  <si>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</si>
  <si>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</si>
  <si>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</si>
  <si>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</si>
  <si>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</si>
  <si>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</si>
  <si>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</si>
  <si>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</si>
  <si>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</si>
  <si>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</si>
  <si>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</si>
  <si>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</si>
  <si>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</si>
  <si>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</si>
  <si>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</si>
  <si>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</si>
  <si>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</si>
  <si>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</si>
  <si>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</si>
  <si>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</si>
  <si>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</si>
  <si>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</si>
  <si>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</si>
  <si>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</si>
  <si>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</si>
  <si>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</si>
  <si>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</si>
  <si>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</si>
  <si>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</si>
  <si>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</si>
  <si>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</si>
  <si>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</si>
  <si>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</si>
  <si>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</si>
  <si>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</si>
  <si>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</si>
  <si>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</si>
  <si>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</si>
  <si>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</si>
  <si>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</si>
  <si>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</si>
  <si>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</si>
  <si>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</si>
  <si>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</si>
  <si>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</si>
  <si>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</si>
  <si>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</si>
  <si>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</si>
  <si>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</si>
  <si>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</si>
  <si>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</si>
  <si>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</si>
  <si>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</si>
  <si>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</si>
  <si>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</si>
  <si>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</si>
  <si>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</si>
  <si>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</si>
  <si>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</si>
  <si>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</si>
  <si>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</si>
  <si>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</si>
  <si>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</si>
  <si>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</si>
  <si>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</si>
  <si>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</si>
  <si>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</si>
  <si>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</si>
  <si>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</si>
  <si>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</si>
  <si>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</si>
  <si>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</si>
  <si>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</si>
  <si>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</si>
  <si>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</si>
  <si>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</si>
  <si>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</si>
  <si>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</si>
  <si>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</si>
  <si>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</si>
  <si>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</si>
  <si>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</si>
  <si>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</si>
  <si>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</si>
  <si>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</si>
  <si>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</si>
  <si>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</si>
  <si>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</si>
  <si>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</si>
  <si>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</si>
  <si>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</si>
  <si>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</si>
  <si>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</si>
  <si>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</si>
  <si>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</si>
  <si>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</si>
  <si>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</si>
  <si>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</si>
  <si>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</si>
  <si>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</si>
  <si>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</si>
  <si>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</si>
  <si>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</si>
  <si>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</si>
  <si>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</si>
  <si>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</si>
  <si>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</si>
  <si>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</si>
  <si>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</si>
  <si>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</si>
  <si>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</si>
  <si>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</si>
  <si>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</si>
  <si>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</si>
  <si>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</si>
  <si>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</si>
  <si>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</si>
  <si>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</si>
  <si>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</si>
  <si>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</si>
  <si>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</si>
  <si>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</si>
  <si>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</si>
  <si>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</si>
  <si>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</si>
  <si>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</si>
  <si>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</si>
  <si>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</si>
  <si>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</si>
  <si>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</si>
  <si>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</si>
  <si>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</si>
  <si>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</si>
  <si>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</si>
  <si>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</si>
  <si>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</si>
  <si>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</si>
  <si>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</si>
  <si>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</si>
  <si>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</si>
  <si>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</si>
  <si>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</si>
  <si>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</si>
  <si>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</si>
  <si>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</si>
  <si>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</si>
  <si>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</si>
  <si>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</si>
  <si>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</si>
  <si>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</si>
  <si>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</si>
  <si>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</si>
  <si>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</si>
  <si>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</si>
  <si>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</si>
  <si>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</si>
  <si>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</si>
  <si>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</si>
  <si>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</si>
  <si>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</si>
  <si>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</si>
  <si>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</si>
  <si>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</si>
  <si>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</si>
  <si>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</si>
  <si>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</si>
  <si>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</si>
  <si>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</si>
  <si>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</si>
  <si>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</si>
  <si>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</si>
  <si>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</si>
  <si>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</si>
  <si>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</si>
  <si>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</si>
  <si>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</si>
  <si>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</si>
  <si>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</si>
  <si>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</si>
  <si>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</si>
  <si>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</si>
  <si>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</si>
  <si>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</si>
  <si>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</si>
  <si>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</si>
  <si>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</si>
  <si>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</si>
  <si>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</si>
  <si>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</si>
  <si>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</si>
  <si>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</si>
  <si>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</si>
  <si>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</si>
  <si>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</si>
  <si>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</si>
  <si>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</si>
  <si>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</si>
  <si>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</si>
  <si>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</si>
  <si>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</si>
  <si>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</si>
  <si>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</si>
  <si>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</si>
  <si>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</si>
  <si>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</si>
  <si>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</si>
  <si>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</si>
  <si>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</si>
  <si>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</si>
  <si>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</si>
  <si>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</si>
  <si>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</si>
  <si>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</si>
  <si>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</si>
  <si>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</si>
  <si>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</si>
  <si>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</si>
  <si>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</si>
  <si>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</si>
  <si>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</si>
  <si>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</si>
  <si>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</si>
  <si>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</si>
  <si>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</si>
  <si>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</si>
  <si>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</si>
  <si>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</si>
  <si>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</si>
  <si>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</si>
  <si>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</si>
  <si>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</si>
  <si>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</si>
  <si>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</si>
  <si>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</si>
  <si>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</si>
  <si>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</si>
  <si>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</si>
  <si>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</si>
  <si>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</si>
  <si>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</si>
  <si>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</si>
  <si>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</si>
  <si>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</si>
  <si>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</si>
  <si>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</si>
  <si>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</si>
  <si>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</si>
  <si>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</si>
  <si>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</si>
  <si>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</si>
  <si>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</si>
  <si>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</si>
  <si>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</si>
  <si>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</si>
  <si>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</si>
  <si>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</si>
  <si>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</si>
  <si>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</si>
  <si>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</si>
  <si>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</si>
  <si>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</si>
  <si>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</si>
  <si>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</si>
  <si>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</si>
  <si>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</si>
  <si>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</si>
  <si>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</si>
  <si>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</si>
  <si>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</si>
  <si>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</si>
  <si>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</si>
  <si>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</si>
  <si>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</si>
  <si>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</si>
  <si>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</si>
  <si>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</si>
  <si>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</si>
  <si>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</si>
  <si>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</si>
  <si>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</si>
  <si>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</si>
  <si>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</si>
  <si>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</si>
  <si>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</si>
  <si>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</si>
  <si>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</si>
  <si>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</si>
  <si>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</si>
  <si>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</si>
  <si>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</si>
  <si>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</si>
  <si>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</si>
  <si>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</si>
  <si>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</si>
  <si>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</si>
  <si>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</si>
  <si>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</si>
  <si>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</si>
  <si>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</si>
  <si>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</si>
  <si>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</si>
  <si>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</si>
  <si>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</si>
  <si>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</si>
  <si>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</si>
  <si>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</si>
  <si>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</si>
  <si>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</si>
  <si>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</si>
  <si>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</si>
  <si>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</si>
  <si>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</si>
  <si>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</si>
  <si>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</si>
  <si>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</si>
  <si>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</si>
  <si>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</si>
  <si>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</si>
  <si>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</si>
  <si>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</si>
  <si>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</si>
  <si>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</si>
  <si>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</si>
  <si>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</si>
  <si>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</si>
  <si>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</si>
  <si>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</si>
  <si>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</si>
  <si>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</si>
  <si>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</si>
  <si>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</si>
  <si>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</si>
  <si>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</si>
  <si>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</si>
  <si>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</si>
  <si>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</si>
  <si>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</si>
  <si>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</si>
  <si>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</si>
  <si>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</si>
  <si>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</si>
  <si>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</si>
  <si>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</si>
  <si>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</si>
  <si>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</si>
  <si>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</si>
  <si>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</si>
  <si>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</si>
  <si>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</si>
  <si>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</si>
  <si>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</si>
  <si>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</si>
  <si>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</si>
  <si>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</si>
  <si>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</si>
  <si>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</si>
  <si>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</si>
  <si>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</si>
  <si>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</si>
  <si>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</si>
  <si>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</si>
  <si>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</si>
  <si>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</si>
  <si>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</si>
  <si>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</si>
  <si>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</si>
  <si>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</si>
  <si>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</si>
  <si>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</si>
  <si>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</si>
  <si>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</si>
  <si>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</si>
  <si>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</si>
  <si>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</si>
  <si>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</si>
  <si>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</si>
  <si>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</si>
  <si>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</si>
  <si>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</si>
  <si>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</si>
  <si>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</si>
  <si>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</si>
  <si>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</si>
  <si>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</si>
  <si>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</si>
  <si>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</si>
  <si>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</si>
  <si>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</si>
  <si>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</si>
  <si>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</si>
  <si>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</si>
  <si>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</si>
  <si>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</si>
  <si>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</si>
  <si>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</si>
  <si>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</si>
  <si>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</si>
  <si>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</si>
  <si>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</si>
  <si>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</si>
  <si>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</si>
  <si>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</si>
  <si>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</si>
  <si>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</si>
  <si>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</si>
  <si>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</si>
  <si>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</si>
  <si>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</si>
  <si>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</si>
  <si>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</si>
  <si>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</si>
  <si>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</si>
  <si>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</si>
  <si>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</si>
  <si>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</si>
  <si>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</si>
  <si>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</si>
  <si>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</si>
  <si>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</si>
  <si>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</si>
  <si>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</si>
  <si>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</si>
  <si>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</si>
  <si>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</si>
  <si>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</si>
  <si>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</si>
  <si>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</si>
  <si>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</si>
  <si>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</si>
  <si>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</si>
  <si>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</si>
  <si>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</si>
  <si>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</si>
  <si>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</si>
  <si>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</si>
  <si>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</si>
  <si>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</si>
  <si>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</si>
  <si>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</si>
  <si>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</si>
  <si>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</si>
  <si>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</si>
  <si>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</si>
  <si>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</si>
  <si>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</si>
  <si>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</si>
  <si>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</si>
  <si>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</si>
  <si>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</si>
  <si>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</si>
  <si>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</si>
  <si>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</si>
  <si>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</si>
  <si>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</si>
  <si>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</si>
  <si>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</si>
  <si>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</si>
  <si>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</si>
  <si>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</si>
  <si>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</si>
  <si>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</si>
  <si>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</si>
  <si>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</si>
  <si>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</si>
  <si>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</si>
  <si>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</si>
  <si>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</si>
  <si>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</si>
  <si>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</si>
  <si>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</si>
  <si>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</si>
  <si>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</si>
  <si>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</si>
  <si>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</si>
  <si>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</si>
  <si>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</si>
  <si>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</si>
  <si>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</si>
  <si>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</si>
  <si>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</si>
  <si>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</si>
  <si>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</si>
  <si>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</si>
  <si>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</si>
  <si>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</si>
  <si>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</si>
  <si>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</si>
  <si>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</si>
  <si>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</si>
  <si>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</si>
  <si>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</si>
  <si>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</si>
  <si>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</si>
  <si>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</si>
  <si>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</si>
  <si>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</si>
  <si>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</si>
  <si>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</si>
  <si>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</si>
  <si>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</si>
  <si>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</si>
  <si>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</si>
  <si>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</si>
  <si>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</si>
  <si>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</si>
  <si>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</si>
  <si>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</si>
  <si>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</si>
  <si>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</si>
  <si>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</si>
  <si>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</si>
  <si>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</si>
  <si>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</si>
  <si>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</si>
  <si>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</si>
  <si>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</si>
  <si>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</si>
  <si>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</si>
  <si>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</si>
  <si>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</si>
  <si>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</si>
  <si>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</si>
  <si>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</si>
  <si>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</si>
  <si>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</si>
  <si>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</si>
  <si>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</si>
  <si>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</si>
  <si>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</si>
  <si>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</si>
  <si>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</si>
  <si>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</si>
  <si>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</si>
  <si>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</si>
  <si>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</si>
  <si>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</si>
  <si>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</si>
  <si>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</si>
  <si>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</si>
  <si>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</si>
  <si>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</si>
  <si>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</si>
  <si>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</si>
  <si>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</si>
  <si>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</si>
  <si>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</si>
  <si>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</si>
  <si>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</si>
  <si>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</si>
  <si>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</si>
  <si>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</si>
  <si>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</si>
  <si>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</si>
  <si>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</si>
  <si>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</si>
  <si>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</si>
  <si>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</si>
  <si>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</si>
  <si>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</si>
  <si>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</si>
  <si>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</si>
  <si>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</si>
  <si>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</si>
  <si>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</si>
  <si>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</si>
  <si>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</si>
  <si>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</si>
  <si>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</si>
  <si>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</si>
  <si>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</si>
  <si>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</si>
  <si>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</si>
  <si>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</si>
  <si>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</si>
  <si>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</si>
  <si>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</si>
  <si>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</si>
  <si>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</si>
  <si>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</si>
  <si>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</si>
  <si>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</si>
  <si>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</si>
  <si>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</si>
  <si>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</si>
  <si>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</si>
  <si>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</si>
  <si>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</si>
  <si>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</si>
  <si>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</si>
  <si>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</si>
  <si>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</si>
  <si>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</si>
  <si>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</si>
  <si>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</si>
  <si>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</si>
  <si>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</si>
  <si>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</si>
  <si>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</si>
  <si>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</si>
  <si>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</si>
  <si>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</si>
  <si>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</si>
  <si>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</si>
  <si>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</si>
  <si>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</si>
  <si>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</si>
  <si>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</si>
  <si>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</si>
  <si>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</si>
  <si>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</si>
  <si>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</si>
  <si>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</si>
  <si>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</si>
  <si>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</si>
  <si>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</si>
  <si>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</si>
  <si>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</si>
  <si>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</si>
  <si>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</si>
  <si>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</si>
  <si>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</si>
  <si>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</si>
  <si>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</si>
  <si>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</si>
  <si>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</si>
  <si>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</si>
  <si>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</si>
  <si>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</si>
  <si>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</si>
  <si>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</si>
  <si>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</si>
  <si>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</si>
  <si>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</si>
  <si>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</si>
  <si>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</si>
  <si>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</si>
  <si>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</si>
  <si>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</si>
  <si>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</si>
  <si>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</si>
  <si>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</si>
  <si>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</si>
  <si>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</si>
  <si>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</si>
  <si>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</si>
  <si>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</si>
  <si>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</si>
  <si>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</si>
  <si>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</si>
  <si>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</si>
  <si>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</si>
  <si>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</si>
  <si>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</si>
  <si>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</si>
  <si>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</si>
  <si>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</si>
  <si>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</si>
  <si>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</si>
  <si>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</si>
  <si>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</si>
  <si>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</si>
  <si>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</si>
  <si>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</si>
  <si>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</si>
  <si>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</si>
  <si>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</si>
  <si>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</si>
  <si>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</si>
  <si>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</si>
  <si>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</si>
  <si>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</si>
  <si>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</si>
  <si>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</si>
  <si>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</si>
  <si>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</si>
  <si>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</si>
  <si>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</si>
  <si>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</si>
  <si>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</si>
  <si>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</si>
  <si>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</si>
  <si>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</si>
  <si>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</si>
  <si>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</si>
  <si>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</si>
  <si>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</si>
  <si>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</si>
  <si>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</si>
  <si>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</si>
  <si>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</si>
  <si>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</si>
  <si>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</si>
  <si>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</si>
  <si>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</si>
  <si>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</si>
  <si>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</si>
  <si>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</si>
  <si>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</si>
  <si>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</si>
  <si>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</si>
  <si>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</si>
  <si>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</si>
  <si>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</si>
  <si>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</si>
  <si>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</si>
  <si>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</si>
  <si>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</si>
  <si>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</si>
  <si>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</si>
  <si>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</si>
  <si>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</si>
  <si>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</si>
  <si>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</si>
  <si>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</si>
  <si>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</si>
  <si>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</si>
  <si>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</si>
  <si>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</si>
  <si>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</si>
  <si>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</si>
  <si>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</si>
  <si>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</si>
  <si>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</si>
  <si>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</si>
  <si>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</si>
  <si>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</si>
  <si>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</si>
  <si>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</si>
  <si>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</si>
  <si>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</si>
  <si>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</si>
  <si>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</si>
  <si>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</si>
  <si>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</si>
  <si>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</si>
  <si>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</si>
  <si>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</si>
  <si>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</si>
  <si>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</si>
  <si>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</si>
  <si>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</si>
  <si>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</si>
  <si>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</si>
  <si>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</si>
  <si>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</si>
  <si>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</si>
  <si>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</si>
  <si>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</si>
  <si>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</si>
  <si>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</si>
  <si>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</si>
  <si>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</si>
  <si>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</si>
  <si>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</si>
  <si>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</si>
  <si>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</si>
  <si>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</si>
  <si>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</si>
  <si>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</si>
  <si>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</si>
  <si>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</si>
  <si>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</si>
  <si>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</si>
  <si>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</si>
  <si>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</si>
  <si>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</si>
  <si>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</si>
  <si>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</si>
  <si>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</si>
  <si>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</si>
  <si>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</si>
  <si>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</si>
  <si>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</si>
  <si>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</si>
  <si>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</si>
  <si>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</si>
  <si>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</si>
  <si>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</si>
  <si>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</si>
  <si>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</si>
  <si>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</si>
  <si>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</si>
  <si>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</si>
  <si>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</si>
  <si>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</si>
  <si>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</si>
  <si>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</si>
  <si>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</si>
  <si>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</si>
  <si>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</si>
  <si>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</si>
  <si>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</si>
  <si>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</si>
  <si>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</si>
  <si>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</si>
  <si>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</si>
  <si>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</si>
  <si>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</si>
  <si>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</si>
  <si>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</si>
  <si>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</si>
  <si>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</si>
  <si>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</si>
  <si>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</si>
  <si>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</si>
  <si>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</si>
  <si>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</si>
  <si>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</si>
  <si>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</si>
  <si>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</si>
  <si>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</si>
  <si>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</si>
  <si>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</si>
  <si>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</si>
  <si>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</si>
  <si>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</si>
  <si>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</si>
  <si>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</si>
  <si>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</si>
  <si>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</si>
  <si>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</si>
  <si>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</si>
  <si>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</si>
  <si>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</si>
  <si>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</si>
  <si>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</si>
  <si>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</si>
  <si>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</si>
  <si>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</si>
  <si>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</si>
  <si>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</si>
  <si>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</si>
  <si>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</si>
  <si>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</si>
  <si>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</si>
  <si>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</si>
  <si>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</si>
  <si>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</si>
  <si>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</si>
  <si>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</si>
  <si>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</si>
  <si>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</si>
  <si>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</si>
  <si>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</si>
  <si>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</si>
  <si>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</si>
  <si>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</si>
  <si>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</si>
  <si>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</si>
  <si>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</si>
  <si>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</si>
  <si>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</si>
  <si>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</si>
  <si>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</si>
  <si>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</si>
  <si>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</si>
  <si>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</si>
  <si>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</si>
  <si>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</si>
  <si>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</si>
  <si>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</si>
  <si>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</si>
  <si>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</si>
  <si>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</si>
  <si>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</si>
  <si>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</si>
  <si>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</si>
  <si>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</si>
  <si>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</si>
  <si>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</si>
  <si>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</si>
  <si>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</si>
  <si>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</si>
  <si>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</si>
  <si>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</si>
  <si>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</si>
  <si>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</si>
  <si>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</si>
  <si>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</si>
  <si>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</si>
  <si>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</si>
  <si>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</si>
  <si>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</si>
  <si>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</si>
  <si>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</si>
  <si>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</si>
  <si>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</si>
  <si>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</si>
  <si>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</si>
  <si>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</si>
  <si>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</si>
  <si>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</si>
  <si>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</si>
  <si>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</si>
  <si>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</si>
  <si>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</si>
  <si>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</si>
  <si>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</si>
  <si>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</si>
  <si>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</si>
  <si>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</si>
  <si>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</si>
  <si>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</si>
  <si>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</si>
  <si>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</si>
  <si>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</si>
  <si>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</si>
  <si>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</si>
  <si>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</si>
  <si>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</si>
  <si>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</si>
  <si>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</si>
  <si>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</si>
  <si>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</si>
  <si>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</si>
  <si>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</si>
  <si>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</si>
  <si>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</si>
  <si>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</si>
  <si>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</si>
  <si>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</si>
  <si>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</si>
  <si>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</si>
  <si>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</si>
  <si>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</si>
  <si>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</si>
  <si>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</si>
  <si>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</si>
  <si>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</si>
  <si>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</si>
  <si>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</si>
  <si>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</si>
  <si>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</si>
  <si>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</si>
  <si>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</si>
  <si>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</si>
  <si>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</si>
  <si>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</si>
  <si>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</si>
  <si>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</si>
  <si>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</si>
  <si>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</si>
  <si>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</si>
  <si>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</si>
  <si>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</si>
  <si>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</si>
  <si>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</si>
  <si>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</si>
  <si>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</si>
  <si>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</si>
  <si>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</si>
  <si>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</si>
  <si>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</si>
  <si>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</si>
  <si>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</si>
  <si>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</si>
  <si>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</si>
  <si>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</si>
  <si>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</si>
  <si>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</si>
  <si>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</si>
  <si>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</si>
  <si>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</si>
  <si>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</si>
  <si>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</si>
  <si>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</si>
  <si>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</si>
  <si>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</si>
  <si>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</si>
  <si>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</si>
  <si>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</si>
  <si>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</si>
  <si>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</si>
  <si>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</si>
  <si>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</si>
  <si>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</si>
  <si>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</si>
  <si>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</si>
  <si>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</si>
  <si>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</si>
  <si>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</si>
  <si>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</si>
  <si>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</si>
  <si>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</si>
  <si>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</si>
  <si>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</si>
  <si>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</si>
  <si>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</si>
  <si>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</si>
  <si>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</si>
  <si>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</si>
  <si>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</si>
  <si>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</si>
  <si>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</si>
  <si>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</si>
  <si>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</si>
  <si>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</si>
  <si>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</si>
  <si>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</si>
  <si>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</si>
  <si>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</si>
  <si>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</si>
  <si>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</si>
  <si>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</si>
  <si>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</si>
  <si>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</si>
  <si>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</si>
  <si>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</si>
  <si>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</si>
  <si>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</si>
  <si>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</si>
  <si>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</si>
  <si>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</si>
  <si>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</si>
  <si>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</si>
  <si>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</si>
  <si>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</si>
  <si>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</si>
  <si>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</si>
  <si>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</si>
  <si>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</si>
  <si>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</si>
  <si>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</si>
  <si>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</si>
  <si>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</si>
  <si>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</si>
  <si>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</si>
  <si>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</si>
  <si>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</si>
  <si>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</si>
  <si>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</si>
  <si>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</si>
  <si>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</si>
  <si>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</si>
  <si>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</si>
  <si>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</si>
  <si>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</si>
  <si>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</si>
  <si>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</si>
  <si>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</si>
  <si>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</si>
  <si>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</si>
  <si>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</si>
  <si>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</si>
  <si>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</si>
  <si>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</si>
  <si>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</si>
  <si>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</si>
  <si>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</si>
  <si>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</si>
  <si>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</si>
  <si>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</si>
  <si>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</si>
  <si>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</si>
  <si>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</si>
  <si>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</si>
  <si>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</si>
  <si>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</si>
  <si>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</si>
  <si>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</si>
  <si>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</si>
  <si>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</si>
  <si>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</si>
  <si>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</si>
  <si>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</si>
  <si>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</si>
  <si>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</si>
  <si>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</si>
  <si>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</si>
  <si>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</si>
  <si>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</si>
  <si>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</si>
  <si>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</si>
  <si>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</si>
  <si>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</si>
  <si>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</si>
  <si>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</si>
  <si>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</si>
  <si>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</si>
  <si>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</si>
  <si>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</si>
  <si>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</si>
  <si>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</si>
  <si>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</si>
  <si>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</si>
  <si>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</si>
  <si>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</si>
  <si>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</si>
  <si>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</si>
  <si>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</si>
  <si>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</si>
  <si>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</si>
  <si>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</si>
  <si>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</si>
  <si>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</si>
  <si>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</si>
  <si>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</si>
  <si>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</si>
  <si>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</si>
  <si>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</si>
  <si>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</si>
  <si>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</si>
  <si>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</si>
  <si>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</si>
  <si>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</si>
  <si>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</si>
  <si>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</si>
  <si>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</si>
  <si>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</si>
  <si>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</si>
  <si>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</si>
  <si>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</si>
  <si>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</si>
  <si>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</si>
  <si>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</si>
  <si>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</si>
  <si>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</si>
  <si>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</si>
  <si>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</si>
  <si>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</si>
  <si>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</si>
  <si>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</si>
  <si>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</si>
  <si>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</si>
  <si>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</si>
  <si>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</si>
  <si>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</si>
  <si>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</si>
  <si>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</si>
  <si>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</si>
  <si>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</si>
  <si>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</si>
  <si>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</si>
  <si>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</si>
  <si>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</si>
  <si>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</si>
  <si>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</si>
  <si>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</si>
  <si>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</si>
  <si>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</si>
  <si>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</si>
  <si>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</si>
  <si>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</si>
  <si>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</si>
  <si>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</si>
  <si>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</si>
  <si>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</si>
  <si>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</si>
  <si>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</si>
  <si>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</si>
  <si>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</si>
  <si>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</si>
  <si>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</si>
  <si>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</si>
  <si>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</si>
  <si>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</si>
  <si>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</si>
  <si>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</si>
  <si>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</si>
  <si>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</si>
  <si>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</si>
  <si>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</si>
  <si>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</si>
  <si>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</si>
  <si>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</si>
  <si>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</si>
  <si>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</si>
  <si>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</si>
  <si>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</si>
  <si>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</si>
  <si>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</si>
  <si>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</si>
  <si>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</si>
  <si>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</si>
  <si>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</si>
  <si>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</si>
  <si>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</si>
  <si>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</si>
  <si>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</si>
  <si>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</si>
  <si>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</si>
  <si>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</si>
  <si>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</si>
  <si>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</si>
  <si>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</si>
  <si>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</si>
  <si>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</si>
  <si>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</si>
  <si>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</si>
  <si>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</si>
  <si>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</si>
  <si>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</si>
  <si>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</si>
  <si>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</si>
  <si>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</si>
  <si>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</si>
  <si>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</si>
  <si>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</si>
  <si>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</si>
  <si>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</si>
  <si>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</si>
  <si>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</si>
  <si>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</si>
  <si>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</si>
  <si>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</si>
  <si>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</si>
  <si>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</si>
  <si>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</si>
  <si>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</si>
  <si>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</si>
  <si>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</si>
  <si>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</si>
  <si>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</si>
  <si>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</si>
  <si>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</si>
  <si>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</si>
  <si>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</si>
  <si>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</si>
  <si>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</si>
  <si>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</si>
  <si>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</si>
  <si>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</si>
  <si>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</si>
  <si>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</si>
  <si>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</si>
  <si>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</si>
  <si>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</si>
  <si>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</si>
  <si>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</si>
  <si>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</si>
  <si>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</si>
  <si>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</si>
  <si>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</si>
  <si>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</si>
  <si>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</si>
  <si>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</si>
  <si>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</si>
  <si>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</si>
  <si>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</si>
  <si>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</si>
  <si>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</si>
  <si>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</si>
  <si>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</si>
  <si>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</si>
  <si>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</si>
  <si>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</si>
  <si>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</si>
  <si>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</si>
  <si>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</si>
  <si>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</si>
  <si>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</si>
  <si>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</si>
  <si>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</si>
  <si>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</si>
  <si>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</si>
  <si>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</si>
  <si>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</si>
  <si>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</si>
  <si>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</si>
  <si>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</si>
  <si>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</si>
  <si>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</si>
  <si>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</si>
  <si>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</si>
  <si>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</si>
  <si>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</si>
  <si>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</si>
  <si>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</si>
  <si>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</si>
  <si>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</si>
  <si>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</si>
  <si>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</si>
  <si>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</si>
  <si>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</si>
  <si>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</si>
  <si>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</si>
  <si>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</si>
  <si>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</si>
  <si>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</si>
  <si>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</si>
  <si>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</si>
  <si>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</si>
  <si>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</si>
  <si>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</si>
  <si>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</si>
  <si>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</si>
  <si>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</si>
  <si>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</si>
  <si>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</si>
  <si>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</si>
  <si>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</si>
  <si>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</si>
  <si>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</si>
  <si>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</si>
  <si>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</si>
  <si>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</si>
  <si>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</si>
  <si>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</si>
  <si>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</si>
  <si>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</si>
  <si>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</si>
  <si>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</si>
  <si>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</si>
  <si>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</si>
  <si>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</si>
  <si>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</si>
  <si>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</si>
  <si>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</si>
  <si>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</si>
  <si>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</si>
  <si>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</si>
  <si>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</si>
  <si>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</si>
  <si>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</si>
  <si>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</si>
  <si>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</si>
  <si>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</si>
  <si>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</si>
  <si>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</si>
  <si>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</si>
  <si>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</si>
  <si>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</si>
  <si>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</si>
  <si>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</si>
  <si>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</si>
  <si>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</si>
  <si>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</si>
  <si>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</si>
  <si>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</si>
  <si>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</si>
  <si>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</si>
  <si>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</si>
  <si>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</si>
  <si>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</si>
  <si>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</si>
  <si>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</si>
  <si>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</si>
  <si>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</si>
  <si>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</si>
  <si>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</si>
  <si>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</si>
  <si>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</si>
  <si>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</si>
  <si>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</si>
  <si>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</si>
  <si>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</si>
  <si>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</si>
  <si>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</si>
  <si>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</si>
  <si>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</si>
  <si>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</si>
  <si>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</si>
  <si>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</si>
  <si>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</si>
  <si>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</si>
  <si>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</si>
  <si>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</si>
  <si>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</si>
  <si>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</si>
  <si>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</si>
  <si>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</si>
  <si>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</si>
  <si>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</si>
  <si>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</si>
  <si>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</si>
  <si>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</si>
  <si>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</si>
  <si>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</si>
  <si>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</si>
  <si>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</si>
  <si>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</si>
  <si>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</si>
  <si>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</si>
  <si>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</si>
  <si>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</si>
  <si>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</si>
  <si>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</si>
  <si>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</si>
  <si>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</si>
  <si>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</si>
  <si>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</si>
  <si>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</si>
  <si>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</si>
  <si>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</si>
  <si>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</si>
  <si>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</si>
  <si>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</si>
  <si>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</si>
  <si>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</si>
  <si>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</si>
  <si>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</si>
  <si>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</si>
  <si>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</si>
  <si>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</si>
  <si>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</si>
  <si>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</si>
  <si>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</si>
  <si>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</si>
  <si>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</si>
  <si>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</si>
  <si>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</si>
  <si>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</si>
  <si>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</si>
  <si>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</si>
  <si>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</si>
  <si>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</si>
  <si>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</si>
  <si>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</si>
  <si>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</si>
  <si>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</si>
  <si>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</si>
  <si>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</si>
  <si>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</si>
  <si>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</si>
  <si>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</si>
  <si>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</si>
  <si>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</si>
  <si>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</si>
  <si>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</si>
  <si>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</si>
  <si>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</si>
  <si>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</si>
  <si>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</si>
  <si>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</si>
  <si>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</si>
  <si>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</si>
  <si>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</si>
  <si>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</si>
  <si>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</si>
  <si>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</si>
  <si>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</si>
  <si>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</si>
  <si>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</si>
  <si>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</si>
  <si>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</si>
  <si>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</si>
  <si>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</si>
  <si>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</si>
  <si>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</si>
  <si>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</si>
  <si>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</si>
  <si>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</si>
  <si>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</si>
  <si>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</si>
  <si>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</si>
  <si>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</si>
  <si>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</si>
  <si>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</si>
  <si>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</si>
  <si>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</si>
  <si>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</si>
  <si>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</si>
  <si>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</si>
  <si>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</si>
  <si>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</si>
  <si>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</si>
  <si>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</si>
  <si>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</si>
  <si>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</si>
  <si>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</si>
  <si>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</si>
  <si>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</si>
  <si>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</si>
  <si>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</si>
  <si>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</si>
  <si>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</si>
  <si>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</si>
  <si>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</si>
  <si>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</si>
  <si>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</si>
  <si>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</si>
  <si>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</si>
  <si>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</si>
  <si>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</si>
  <si>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</si>
  <si>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</si>
  <si>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</si>
  <si>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</si>
  <si>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</si>
  <si>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</si>
  <si>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</si>
  <si>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</si>
  <si>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</si>
  <si>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</si>
  <si>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</si>
  <si>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</si>
  <si>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</si>
  <si>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</si>
  <si>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</si>
  <si>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</si>
  <si>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</si>
  <si>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</si>
  <si>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</si>
  <si>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</si>
  <si>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</si>
  <si>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</si>
  <si>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</si>
  <si>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</si>
  <si>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</si>
  <si>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</si>
  <si>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</si>
  <si>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</si>
  <si>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</si>
  <si>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</si>
  <si>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</si>
  <si>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</si>
  <si>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</si>
  <si>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</si>
  <si>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</si>
  <si>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</si>
  <si>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</si>
  <si>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</si>
  <si>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</si>
  <si>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</si>
  <si>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</si>
  <si>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</si>
  <si>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</si>
  <si>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</si>
  <si>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</si>
  <si>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</si>
  <si>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</si>
  <si>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</si>
  <si>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</si>
  <si>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</si>
  <si>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</si>
  <si>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</si>
  <si>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</si>
  <si>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</si>
  <si>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</si>
  <si>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</si>
  <si>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</si>
  <si>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</si>
  <si>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</si>
  <si>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</si>
  <si>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</si>
  <si>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</si>
  <si>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</si>
  <si>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</si>
  <si>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</si>
  <si>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</si>
  <si>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</si>
  <si>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</si>
  <si>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</si>
  <si>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</si>
  <si>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</si>
  <si>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</si>
  <si>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</si>
  <si>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</si>
  <si>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</si>
  <si>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</si>
  <si>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</si>
  <si>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</si>
  <si>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</si>
  <si>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</si>
  <si>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</si>
  <si>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</si>
  <si>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</si>
  <si>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</si>
  <si>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</si>
  <si>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</si>
  <si>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</si>
  <si>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</si>
  <si>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</si>
  <si>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</si>
  <si>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</si>
  <si>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</si>
  <si>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</si>
  <si>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</si>
  <si>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</si>
  <si>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</si>
  <si>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</si>
  <si>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</si>
  <si>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</si>
  <si>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</si>
  <si>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</si>
  <si>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</si>
  <si>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</si>
  <si>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</si>
  <si>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</si>
  <si>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</si>
  <si>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</si>
  <si>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</si>
  <si>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</si>
  <si>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</si>
  <si>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</si>
  <si>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</si>
  <si>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</si>
  <si>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</si>
  <si>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</si>
  <si>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</si>
  <si>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</si>
  <si>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</si>
  <si>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</si>
  <si>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</si>
  <si>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</si>
  <si>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</si>
  <si>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</si>
  <si>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</si>
  <si>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</si>
  <si>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</si>
  <si>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</si>
  <si>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</si>
  <si>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</si>
  <si>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</si>
  <si>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</si>
  <si>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</si>
  <si>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</si>
  <si>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</si>
  <si>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</si>
  <si>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</si>
  <si>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</si>
  <si>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</si>
  <si>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</si>
  <si>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</si>
  <si>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</si>
  <si>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</si>
  <si>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</si>
  <si>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</si>
  <si>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</si>
  <si>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</si>
  <si>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</si>
  <si>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</si>
  <si>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</si>
  <si>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</si>
  <si>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</si>
  <si>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</si>
  <si>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</si>
  <si>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</si>
  <si>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</si>
  <si>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</si>
  <si>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</si>
  <si>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</si>
  <si>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</si>
  <si>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</si>
  <si>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</si>
  <si>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</si>
  <si>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</si>
  <si>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</si>
  <si>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</si>
  <si>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</si>
  <si>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</si>
  <si>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</si>
  <si>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</si>
  <si>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</si>
  <si>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</si>
  <si>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</si>
  <si>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</si>
  <si>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</si>
  <si>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</si>
  <si>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</si>
  <si>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</si>
  <si>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</si>
  <si>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</si>
  <si>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</si>
  <si>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</si>
  <si>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</si>
  <si>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</si>
  <si>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</si>
  <si>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</si>
  <si>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</si>
  <si>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</si>
  <si>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</si>
  <si>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</si>
  <si>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</si>
  <si>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</si>
  <si>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</si>
  <si>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</si>
  <si>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</si>
  <si>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</si>
  <si>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</si>
  <si>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</si>
  <si>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</si>
  <si>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</si>
  <si>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</si>
  <si>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</si>
  <si>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</si>
  <si>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</si>
  <si>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</si>
  <si>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</si>
  <si>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</si>
  <si>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</si>
  <si>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</si>
  <si>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</si>
  <si>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</si>
  <si>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</si>
  <si>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</si>
  <si>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</si>
  <si>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</si>
  <si>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</si>
  <si>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</si>
  <si>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</si>
  <si>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</si>
  <si>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</si>
  <si>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</si>
  <si>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</si>
  <si>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</si>
  <si>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</si>
  <si>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</si>
  <si>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</si>
  <si>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</si>
  <si>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</si>
  <si>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</si>
  <si>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</si>
  <si>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</si>
  <si>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</si>
  <si>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</si>
  <si>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</si>
  <si>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</si>
  <si>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</si>
  <si>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</si>
  <si>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</si>
  <si>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</si>
  <si>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</si>
  <si>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</si>
  <si>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</si>
  <si>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</si>
  <si>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</si>
  <si>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</si>
  <si>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</si>
  <si>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</si>
  <si>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</si>
  <si>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</si>
  <si>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</si>
  <si>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</si>
  <si>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</si>
  <si>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</si>
  <si>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</si>
  <si>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</si>
  <si>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</si>
  <si>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</si>
  <si>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</si>
  <si>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</si>
  <si>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</si>
  <si>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</si>
  <si>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</si>
  <si>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</si>
  <si>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</si>
  <si>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</si>
  <si>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</si>
  <si>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</si>
  <si>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</si>
  <si>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</si>
  <si>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</si>
  <si>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</si>
  <si>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</si>
  <si>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</si>
  <si>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</si>
  <si>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</si>
  <si>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</si>
  <si>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</si>
  <si>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</si>
  <si>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</si>
  <si>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</si>
  <si>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</si>
  <si>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</si>
  <si>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</si>
  <si>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</si>
  <si>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</si>
  <si>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</si>
  <si>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</si>
  <si>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</si>
  <si>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</si>
  <si>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</si>
  <si>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</si>
  <si>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</si>
  <si>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</si>
  <si>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</si>
  <si>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</si>
  <si>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</si>
  <si>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</si>
  <si>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</si>
  <si>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</si>
  <si>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</si>
  <si>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</si>
  <si>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</si>
  <si>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</si>
  <si>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</si>
  <si>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</si>
  <si>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</si>
  <si>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</si>
  <si>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</si>
  <si>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</si>
  <si>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</si>
  <si>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</si>
  <si>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</si>
  <si>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</si>
  <si>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</si>
  <si>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</si>
  <si>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</si>
  <si>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</si>
  <si>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</si>
  <si>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</si>
  <si>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</si>
  <si>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</si>
  <si>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</si>
  <si>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</si>
  <si>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</si>
  <si>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</si>
  <si>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</si>
  <si>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</si>
  <si>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</si>
  <si>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</si>
  <si>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</si>
  <si>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</si>
  <si>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</si>
  <si>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</si>
  <si>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</si>
  <si>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</si>
  <si>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</si>
  <si>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</si>
  <si>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</si>
  <si>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</si>
  <si>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</si>
  <si>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</si>
  <si>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</si>
  <si>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</si>
  <si>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</si>
  <si>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</si>
  <si>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</si>
  <si>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</si>
  <si>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</si>
  <si>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</si>
  <si>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</si>
  <si>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</si>
  <si>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</si>
  <si>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</si>
  <si>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</si>
  <si>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</si>
  <si>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</si>
  <si>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</si>
  <si>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</si>
  <si>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</si>
  <si>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</si>
  <si>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</si>
  <si>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</si>
  <si>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</si>
  <si>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</si>
  <si>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</si>
  <si>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</si>
  <si>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</si>
  <si>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</si>
  <si>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</si>
  <si>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</si>
  <si>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</si>
  <si>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</si>
  <si>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</si>
  <si>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</si>
  <si>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</si>
  <si>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</si>
  <si>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</si>
  <si>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</si>
  <si>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</si>
  <si>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</si>
  <si>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</si>
  <si>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</si>
  <si>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</si>
  <si>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</si>
  <si>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</si>
  <si>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</si>
  <si>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</si>
  <si>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</si>
  <si>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</si>
  <si>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</si>
  <si>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</si>
  <si>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</si>
  <si>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</si>
  <si>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</si>
  <si>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</si>
  <si>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</si>
  <si>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</si>
  <si>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</si>
  <si>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</si>
  <si>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</si>
  <si>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</si>
  <si>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</si>
  <si>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</si>
  <si>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</si>
  <si>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</si>
  <si>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</si>
  <si>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</si>
  <si>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</si>
  <si>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</si>
  <si>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</si>
  <si>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</si>
  <si>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</si>
  <si>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</si>
  <si>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</si>
  <si>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</si>
  <si>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</si>
  <si>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</si>
  <si>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</si>
  <si>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</si>
  <si>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</si>
  <si>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</si>
  <si>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</si>
  <si>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</si>
  <si>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</si>
  <si>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</si>
  <si>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</si>
  <si>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</si>
  <si>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</si>
  <si>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</si>
  <si>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</si>
  <si>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</si>
  <si>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</si>
  <si>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</si>
  <si>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</si>
  <si>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</si>
  <si>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</si>
  <si>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</si>
  <si>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</si>
  <si>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</si>
  <si>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</si>
  <si>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</si>
  <si>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</si>
  <si>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</si>
  <si>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</si>
  <si>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</si>
  <si>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</si>
  <si>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</si>
  <si>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</si>
  <si>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</si>
  <si>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</si>
  <si>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</si>
  <si>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</si>
  <si>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</si>
  <si>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</si>
  <si>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</si>
  <si>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</si>
  <si>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</si>
  <si>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</si>
  <si>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</si>
  <si>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</si>
  <si>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</si>
  <si>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</si>
  <si>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</si>
  <si>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</si>
  <si>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</si>
  <si>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</si>
  <si>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</si>
  <si>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</si>
  <si>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</si>
  <si>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</si>
  <si>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</si>
  <si>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</si>
  <si>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</si>
  <si>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</si>
  <si>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</si>
  <si>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</si>
  <si>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</si>
  <si>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</si>
  <si>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</si>
  <si>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</si>
  <si>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</si>
  <si>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</si>
  <si>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</si>
  <si>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</si>
  <si>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</si>
  <si>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</si>
  <si>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</si>
  <si>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</si>
  <si>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</si>
  <si>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</si>
  <si>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</si>
  <si>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</si>
  <si>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</si>
  <si>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</si>
  <si>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</si>
  <si>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</si>
  <si>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</si>
  <si>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</si>
  <si>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</si>
  <si>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</si>
  <si>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</si>
  <si>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</si>
  <si>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</si>
  <si>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</si>
  <si>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</si>
  <si>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</si>
  <si>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</si>
  <si>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</si>
  <si>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</si>
  <si>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</si>
  <si>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</si>
  <si>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</si>
  <si>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</si>
  <si>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</si>
  <si>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</si>
  <si>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</si>
  <si>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</si>
  <si>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</si>
  <si>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</si>
  <si>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</si>
  <si>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</si>
  <si>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</si>
  <si>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</si>
  <si>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</si>
  <si>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</si>
  <si>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</si>
  <si>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</si>
  <si>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</si>
  <si>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</si>
  <si>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</si>
  <si>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</si>
  <si>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</si>
  <si>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</si>
  <si>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</si>
  <si>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</si>
  <si>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</si>
  <si>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</si>
  <si>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</si>
  <si>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</si>
  <si>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</si>
  <si>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</si>
  <si>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</si>
  <si>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</si>
  <si>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</si>
  <si>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</si>
  <si>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</si>
  <si>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</si>
  <si>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</si>
  <si>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</si>
  <si>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</si>
  <si>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</si>
  <si>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</si>
  <si>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</si>
  <si>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</si>
  <si>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</si>
  <si>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</si>
  <si>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</si>
  <si>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</si>
  <si>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</si>
  <si>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</si>
  <si>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</si>
  <si>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</si>
  <si>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</si>
  <si>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</si>
  <si>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</si>
  <si>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</si>
  <si>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</si>
  <si>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</si>
  <si>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</si>
  <si>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</si>
  <si>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</si>
  <si>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</si>
  <si>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</si>
  <si>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</si>
  <si>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</si>
  <si>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</si>
  <si>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</si>
  <si>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</si>
  <si>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</si>
  <si>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</si>
  <si>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</si>
  <si>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</si>
  <si>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</si>
  <si>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</si>
  <si>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</si>
  <si>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</si>
  <si>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</si>
  <si>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</si>
  <si>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</si>
  <si>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</si>
  <si>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</si>
  <si>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</si>
  <si>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</si>
  <si>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</si>
  <si>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</si>
  <si>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</si>
  <si>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</si>
  <si>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</si>
  <si>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</si>
  <si>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</si>
  <si>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</si>
  <si>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</si>
  <si>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</si>
  <si>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</si>
  <si>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</si>
  <si>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</si>
  <si>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</si>
  <si>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</si>
  <si>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</si>
  <si>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</si>
  <si>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</si>
  <si>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</si>
  <si>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</si>
  <si>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</si>
  <si>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</si>
  <si>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</si>
  <si>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</si>
  <si>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</si>
  <si>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</si>
  <si>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</si>
  <si>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</si>
  <si>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</si>
  <si>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</si>
  <si>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</si>
  <si>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</si>
  <si>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</si>
  <si>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</si>
  <si>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</si>
  <si>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</si>
  <si>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</si>
  <si>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</si>
  <si>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</si>
  <si>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</si>
  <si>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</si>
  <si>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</si>
  <si>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</si>
  <si>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</si>
  <si>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</si>
  <si>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</si>
  <si>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</si>
  <si>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</si>
  <si>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</si>
  <si>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</si>
  <si>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</si>
  <si>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</si>
  <si>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</si>
  <si>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</si>
  <si>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</si>
  <si>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</si>
  <si>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</si>
  <si>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</si>
  <si>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</si>
  <si>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</si>
  <si>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</si>
  <si>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</si>
  <si>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</si>
  <si>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</si>
  <si>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</si>
  <si>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</si>
  <si>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</si>
  <si>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</si>
  <si>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</si>
  <si>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</si>
  <si>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</si>
  <si>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</si>
  <si>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</si>
  <si>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</si>
  <si>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</si>
  <si>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</si>
  <si>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</si>
  <si>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</si>
  <si>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</si>
  <si>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</si>
  <si>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</si>
  <si>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</si>
  <si>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</si>
  <si>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</si>
  <si>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</si>
  <si>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</si>
  <si>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</si>
  <si>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</si>
  <si>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</si>
  <si>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</si>
  <si>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</si>
  <si>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</si>
  <si>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</si>
  <si>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</si>
  <si>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</si>
  <si>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</si>
  <si>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</si>
  <si>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</si>
  <si>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</si>
  <si>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</si>
  <si>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</si>
  <si>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</si>
  <si>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</si>
  <si>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</si>
  <si>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</si>
  <si>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</si>
  <si>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</si>
  <si>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</si>
  <si>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</si>
  <si>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</si>
  <si>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</si>
  <si>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</si>
  <si>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</si>
  <si>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</si>
  <si>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</si>
  <si>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</si>
  <si>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</si>
  <si>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</si>
  <si>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</si>
  <si>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</si>
  <si>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</si>
  <si>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</si>
  <si>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</si>
  <si>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</si>
  <si>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</si>
  <si>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</si>
  <si>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</si>
  <si>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</si>
  <si>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</si>
  <si>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</si>
  <si>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</si>
  <si>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</si>
  <si>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</si>
  <si>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</si>
  <si>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</si>
  <si>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</si>
  <si>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</si>
  <si>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</si>
  <si>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</si>
  <si>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</si>
  <si>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</si>
  <si>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</si>
  <si>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</si>
  <si>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</si>
  <si>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</si>
  <si>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</si>
  <si>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</si>
  <si>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</si>
  <si>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</si>
  <si>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</si>
  <si>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</si>
  <si>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</si>
  <si>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</si>
  <si>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</si>
  <si>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</si>
  <si>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</si>
  <si>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</si>
  <si>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</si>
  <si>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</si>
  <si>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</si>
  <si>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</si>
  <si>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</si>
  <si>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</si>
  <si>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</si>
  <si>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</si>
  <si>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</si>
  <si>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</si>
  <si>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</si>
  <si>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</si>
  <si>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</si>
  <si>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</si>
  <si>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</si>
  <si>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</si>
  <si>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</si>
  <si>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</si>
  <si>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</si>
  <si>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</si>
  <si>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</si>
  <si>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</si>
  <si>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</si>
  <si>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</si>
  <si>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</si>
  <si>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</si>
  <si>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</si>
  <si>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</si>
  <si>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</si>
  <si>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</si>
  <si>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</si>
  <si>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</si>
  <si>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</si>
  <si>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</si>
  <si>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</si>
  <si>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</si>
  <si>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</si>
  <si>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</si>
  <si>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</si>
  <si>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</si>
  <si>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</si>
  <si>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</si>
  <si>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</si>
  <si>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</si>
  <si>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</si>
  <si>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</si>
  <si>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</si>
  <si>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</si>
  <si>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</si>
  <si>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</si>
  <si>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</si>
  <si>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</si>
  <si>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</si>
  <si>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</si>
  <si>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</si>
  <si>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</si>
  <si>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</si>
  <si>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</si>
  <si>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</si>
  <si>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</si>
  <si>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</si>
  <si>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</si>
  <si>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</si>
  <si>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</si>
  <si>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</si>
  <si>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</si>
  <si>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</si>
  <si>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</si>
  <si>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</si>
  <si>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</si>
  <si>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</si>
  <si>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</si>
  <si>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</si>
  <si>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</si>
  <si>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</si>
  <si>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</si>
  <si>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</si>
  <si>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</si>
  <si>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</si>
  <si>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</si>
  <si>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</si>
  <si>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</si>
  <si>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</si>
  <si>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</si>
  <si>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</si>
  <si>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</si>
  <si>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</si>
  <si>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</si>
  <si>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</si>
  <si>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</si>
  <si>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</si>
  <si>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</si>
  <si>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</si>
  <si>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</si>
  <si>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</si>
  <si>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</si>
  <si>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</si>
  <si>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</si>
  <si>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</si>
  <si>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</si>
  <si>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</si>
  <si>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</si>
  <si>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</si>
  <si>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</si>
  <si>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</si>
  <si>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</si>
  <si>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</si>
  <si>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</si>
  <si>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</si>
  <si>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</si>
  <si>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</si>
  <si>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</si>
  <si>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</si>
  <si>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</si>
  <si>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</si>
  <si>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</si>
  <si>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</si>
  <si>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</si>
  <si>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</si>
  <si>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</si>
  <si>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</si>
  <si>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</si>
  <si>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</si>
  <si>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</si>
  <si>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</si>
  <si>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</si>
  <si>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</si>
  <si>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</si>
  <si>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</si>
  <si>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</si>
  <si>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</si>
  <si>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</si>
  <si>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</si>
  <si>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</si>
  <si>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</si>
  <si>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</si>
  <si>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</si>
  <si>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</si>
  <si>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</si>
  <si>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</si>
  <si>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</si>
  <si>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</si>
  <si>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</si>
  <si>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</si>
  <si>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</si>
  <si>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</si>
  <si>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</si>
  <si>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</si>
  <si>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</si>
  <si>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</si>
  <si>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</si>
  <si>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</si>
  <si>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</si>
  <si>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</si>
  <si>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</si>
  <si>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</si>
  <si>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</si>
  <si>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</si>
  <si>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</si>
  <si>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</si>
  <si>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</si>
  <si>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</si>
  <si>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</si>
  <si>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</si>
  <si>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</si>
  <si>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</si>
  <si>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</si>
  <si>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</si>
  <si>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</si>
  <si>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</si>
  <si>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</si>
  <si>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</si>
  <si>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</si>
  <si>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</si>
  <si>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</si>
  <si>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</si>
  <si>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</si>
  <si>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</si>
  <si>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</si>
  <si>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</si>
  <si>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</si>
  <si>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</si>
  <si>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</si>
  <si>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</si>
  <si>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</si>
  <si>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</si>
  <si>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</si>
  <si>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</si>
  <si>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</si>
  <si>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</si>
  <si>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</si>
  <si>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</si>
  <si>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</si>
  <si>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</si>
  <si>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</si>
  <si>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</si>
  <si>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</si>
  <si>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</si>
  <si>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</si>
  <si>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</si>
  <si>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</si>
  <si>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</si>
  <si>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</si>
  <si>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</si>
  <si>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</si>
  <si>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</si>
  <si>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</si>
  <si>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</si>
  <si>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</si>
  <si>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</si>
  <si>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</si>
  <si>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</si>
  <si>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</si>
  <si>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</si>
  <si>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</si>
  <si>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</si>
  <si>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</si>
  <si>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</si>
  <si>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</si>
  <si>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</si>
  <si>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</si>
  <si>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</si>
  <si>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</si>
  <si>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</si>
  <si>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</si>
  <si>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</si>
  <si>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</si>
  <si>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</si>
  <si>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</si>
  <si>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</si>
  <si>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</si>
  <si>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</si>
  <si>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</si>
  <si>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</si>
  <si>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</si>
  <si>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</si>
  <si>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</si>
  <si>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</si>
  <si>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</si>
  <si>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</si>
  <si>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</si>
  <si>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</si>
  <si>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</si>
  <si>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</si>
  <si>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</si>
  <si>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</si>
  <si>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</si>
  <si>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</si>
  <si>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</si>
  <si>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</si>
  <si>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</si>
  <si>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</si>
  <si>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</si>
  <si>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</si>
  <si>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</si>
  <si>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</si>
  <si>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</si>
  <si>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</si>
  <si>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</si>
  <si>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</si>
  <si>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</si>
  <si>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</si>
  <si>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</si>
  <si>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</si>
  <si>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</si>
  <si>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</si>
  <si>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</si>
  <si>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</si>
  <si>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</si>
  <si>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</si>
  <si>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</si>
  <si>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</si>
  <si>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</si>
  <si>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</si>
  <si>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</si>
  <si>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</si>
  <si>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</si>
  <si>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</si>
  <si>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</si>
  <si>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</si>
  <si>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</si>
  <si>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</si>
  <si>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</si>
  <si>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</si>
  <si>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</si>
  <si>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</si>
  <si>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</si>
  <si>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</si>
  <si>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</si>
  <si>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</si>
  <si>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</si>
  <si>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</si>
  <si>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</si>
  <si>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</si>
  <si>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</si>
  <si>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</si>
  <si>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</si>
  <si>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</si>
  <si>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</si>
  <si>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</si>
  <si>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</si>
  <si>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</si>
  <si>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</si>
  <si>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</si>
  <si>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</si>
  <si>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</si>
  <si>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</si>
  <si>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</si>
  <si>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</si>
  <si>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</si>
  <si>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</si>
  <si>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</si>
  <si>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</si>
  <si>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</si>
  <si>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</si>
  <si>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</si>
  <si>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</si>
  <si>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</si>
  <si>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</si>
  <si>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</si>
  <si>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</si>
  <si>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</si>
  <si>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</si>
  <si>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</si>
  <si>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</si>
  <si>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</si>
  <si>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</si>
  <si>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</si>
  <si>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</si>
  <si>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</si>
  <si>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</si>
  <si>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</si>
  <si>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</si>
  <si>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</si>
  <si>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</si>
  <si>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</si>
  <si>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</si>
  <si>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</si>
  <si>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</si>
  <si>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</si>
  <si>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</si>
  <si>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</si>
  <si>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</si>
  <si>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</si>
  <si>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</si>
  <si>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</si>
  <si>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</si>
  <si>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</si>
  <si>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</si>
  <si>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</si>
  <si>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</si>
  <si>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</si>
  <si>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</si>
  <si>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</si>
  <si>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</si>
  <si>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</si>
  <si>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</si>
  <si>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</si>
  <si>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</si>
  <si>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</si>
  <si>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</si>
  <si>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</si>
  <si>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</si>
  <si>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</si>
  <si>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</si>
  <si>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</si>
  <si>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</si>
  <si>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</si>
  <si>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</si>
  <si>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</si>
  <si>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</si>
  <si>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</si>
  <si>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</si>
  <si>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</si>
  <si>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</si>
  <si>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</si>
  <si>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</si>
  <si>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</si>
  <si>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</si>
  <si>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</si>
  <si>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</si>
  <si>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</si>
  <si>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</si>
  <si>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</si>
  <si>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</si>
  <si>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</si>
  <si>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</si>
  <si>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</si>
  <si>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</si>
  <si>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</si>
  <si>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</si>
  <si>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</si>
  <si>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</si>
  <si>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</si>
  <si>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</si>
  <si>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</si>
  <si>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</si>
  <si>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</si>
  <si>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</si>
  <si>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</si>
  <si>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</si>
  <si>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</si>
  <si>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</si>
  <si>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</si>
  <si>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</si>
  <si>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</si>
  <si>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</si>
  <si>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</si>
  <si>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</si>
  <si>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</si>
  <si>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</si>
  <si>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</si>
  <si>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</si>
  <si>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</si>
  <si>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</si>
  <si>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</si>
  <si>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</si>
  <si>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</si>
  <si>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</si>
  <si>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</si>
  <si>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</si>
  <si>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</si>
  <si>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</si>
  <si>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</si>
  <si>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</si>
  <si>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</si>
  <si>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</si>
  <si>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</si>
  <si>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</si>
  <si>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</si>
  <si>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</si>
  <si>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</si>
  <si>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</si>
  <si>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</si>
  <si>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</si>
  <si>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</si>
  <si>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</si>
  <si>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</si>
  <si>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</si>
  <si>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</si>
  <si>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</si>
  <si>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</si>
  <si>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</si>
  <si>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</si>
  <si>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</si>
  <si>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</si>
  <si>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</si>
  <si>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</si>
  <si>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</si>
  <si>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</si>
  <si>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</si>
  <si>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</si>
  <si>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</si>
  <si>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</si>
  <si>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</si>
  <si>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</si>
  <si>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</si>
  <si>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</si>
  <si>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</si>
  <si>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</si>
  <si>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</si>
  <si>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</si>
  <si>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</si>
  <si>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</si>
  <si>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</si>
  <si>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</si>
  <si>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</si>
  <si>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</si>
  <si>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</si>
  <si>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</si>
  <si>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</si>
  <si>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</si>
  <si>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</si>
  <si>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</si>
  <si>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</si>
  <si>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</si>
  <si>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</si>
  <si>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</si>
  <si>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</si>
  <si>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</si>
  <si>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</si>
  <si>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</si>
  <si>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</si>
  <si>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</si>
  <si>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</si>
  <si>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</si>
  <si>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</si>
  <si>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</si>
  <si>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</si>
  <si>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</si>
  <si>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</si>
  <si>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</si>
  <si>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</si>
  <si>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</si>
  <si>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</si>
  <si>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</si>
  <si>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</si>
  <si>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</si>
  <si>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</si>
  <si>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</si>
  <si>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</si>
  <si>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</si>
  <si>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</si>
  <si>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</si>
  <si>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</si>
  <si>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</si>
  <si>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</si>
  <si>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</si>
  <si>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</si>
  <si>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</si>
  <si>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</si>
  <si>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</si>
  <si>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</si>
  <si>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</si>
  <si>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</si>
  <si>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</si>
  <si>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</si>
  <si>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</si>
  <si>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</si>
  <si>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</si>
  <si>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</si>
  <si>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</si>
  <si>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</si>
  <si>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</si>
  <si>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</si>
  <si>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</si>
  <si>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</si>
  <si>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</si>
  <si>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</si>
  <si>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</si>
  <si>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</si>
  <si>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</si>
  <si>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</si>
  <si>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</si>
  <si>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</si>
  <si>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</si>
  <si>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</si>
  <si>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</si>
  <si>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</si>
  <si>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</si>
  <si>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</si>
  <si>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</si>
  <si>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</si>
  <si>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</si>
  <si>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</si>
  <si>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</si>
  <si>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</si>
  <si>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</si>
  <si>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</si>
  <si>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</si>
  <si>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</si>
  <si>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</si>
  <si>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</si>
  <si>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</si>
  <si>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</si>
  <si>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</si>
  <si>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</si>
  <si>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</si>
  <si>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</si>
  <si>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</si>
  <si>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</si>
  <si>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</si>
  <si>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</si>
  <si>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</si>
  <si>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</si>
  <si>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</si>
  <si>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</si>
  <si>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</si>
  <si>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</si>
  <si>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</si>
  <si>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</si>
  <si>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</si>
  <si>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</si>
  <si>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</si>
  <si>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</si>
  <si>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</si>
  <si>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</si>
  <si>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</si>
  <si>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</si>
  <si>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</si>
  <si>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</si>
  <si>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</si>
  <si>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</si>
  <si>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</si>
  <si>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</si>
  <si>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</si>
  <si>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</si>
  <si>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</si>
  <si>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</si>
  <si>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</si>
  <si>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</si>
  <si>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</si>
  <si>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</si>
  <si>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</si>
  <si>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</si>
  <si>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</si>
  <si>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</si>
  <si>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</si>
  <si>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</si>
  <si>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</si>
  <si>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</si>
  <si>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</si>
  <si>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</si>
  <si>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</si>
  <si>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</si>
  <si>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</si>
  <si>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</si>
  <si>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</si>
  <si>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</si>
  <si>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</si>
  <si>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</si>
  <si>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</si>
  <si>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</si>
  <si>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</si>
  <si>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</si>
  <si>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</si>
  <si>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</si>
  <si>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</si>
  <si>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</si>
  <si>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</si>
  <si>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</si>
  <si>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</si>
  <si>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</si>
  <si>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</si>
  <si>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</si>
  <si>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</si>
  <si>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</si>
  <si>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</si>
  <si>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</si>
  <si>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</si>
  <si>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</si>
  <si>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</si>
  <si>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</si>
  <si>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</si>
  <si>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</si>
  <si>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</si>
  <si>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</si>
  <si>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</si>
  <si>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</si>
  <si>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</si>
  <si>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</si>
  <si>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</si>
  <si>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</si>
  <si>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</si>
  <si>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</si>
  <si>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</si>
  <si>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</si>
  <si>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</si>
  <si>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</si>
  <si>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</si>
  <si>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</si>
  <si>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</si>
  <si>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</si>
  <si>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</si>
  <si>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</si>
  <si>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</si>
  <si>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</si>
  <si>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</si>
  <si>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</si>
  <si>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</si>
  <si>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</si>
  <si>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</si>
  <si>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</si>
  <si>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</si>
  <si>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</si>
  <si>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</si>
  <si>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</si>
  <si>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</si>
  <si>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</si>
  <si>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</si>
  <si>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</si>
  <si>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</si>
  <si>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</si>
  <si>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</si>
  <si>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</si>
  <si>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</si>
  <si>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</si>
  <si>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</si>
  <si>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</si>
  <si>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</si>
  <si>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</si>
  <si>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</si>
  <si>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</si>
  <si>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</si>
  <si>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</si>
  <si>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</si>
  <si>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</si>
  <si>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</si>
  <si>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</si>
  <si>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</si>
  <si>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</si>
  <si>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</si>
  <si>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</si>
  <si>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</si>
  <si>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</si>
  <si>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</si>
  <si>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</si>
  <si>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</si>
  <si>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</si>
  <si>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</si>
  <si>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</si>
  <si>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</si>
  <si>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</si>
  <si>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</si>
  <si>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</si>
  <si>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</si>
  <si>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</si>
  <si>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</si>
  <si>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</si>
  <si>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</si>
  <si>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</si>
  <si>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</si>
  <si>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</si>
  <si>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</si>
  <si>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</si>
  <si>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</si>
  <si>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</si>
  <si>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</si>
  <si>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</si>
  <si>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</si>
  <si>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</si>
  <si>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</si>
  <si>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</si>
  <si>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</si>
  <si>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</si>
  <si>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</si>
  <si>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</si>
  <si>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</si>
  <si>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</si>
  <si>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</si>
  <si>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</si>
  <si>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</si>
  <si>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</si>
  <si>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</si>
  <si>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</si>
  <si>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</si>
  <si>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</si>
  <si>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</si>
  <si>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</si>
  <si>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</si>
  <si>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</si>
  <si>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</si>
  <si>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</si>
  <si>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</si>
  <si>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</si>
  <si>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</si>
  <si>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</si>
  <si>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</si>
  <si>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</si>
  <si>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</si>
  <si>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</si>
  <si>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</si>
  <si>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</si>
  <si>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</si>
  <si>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</si>
  <si>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</si>
  <si>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</si>
  <si>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</si>
  <si>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</si>
  <si>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</si>
  <si>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</si>
  <si>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</si>
  <si>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</si>
  <si>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</si>
  <si>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</si>
  <si>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</si>
  <si>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</si>
  <si>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</si>
  <si>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</si>
  <si>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</si>
  <si>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</si>
  <si>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</si>
  <si>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</si>
  <si>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</si>
  <si>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</si>
  <si>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</si>
  <si>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</si>
  <si>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</si>
  <si>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</si>
  <si>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</si>
  <si>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</si>
  <si>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</si>
  <si>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</si>
  <si>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</si>
  <si>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</si>
  <si>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</si>
  <si>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</si>
  <si>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</si>
  <si>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</si>
  <si>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</si>
  <si>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</si>
  <si>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</si>
  <si>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</si>
  <si>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</si>
  <si>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</si>
  <si>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</si>
  <si>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</si>
  <si>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</si>
  <si>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</si>
  <si>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</si>
  <si>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</si>
  <si>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</si>
  <si>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</si>
  <si>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</si>
  <si>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</si>
  <si>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</si>
  <si>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</si>
  <si>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</si>
  <si>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</si>
  <si>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</si>
  <si>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</si>
  <si>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</si>
  <si>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</si>
  <si>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</si>
  <si>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</si>
  <si>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</si>
  <si>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</si>
  <si>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</si>
  <si>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</si>
  <si>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</si>
  <si>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</si>
  <si>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</si>
  <si>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</si>
  <si>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</si>
  <si>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</si>
  <si>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</si>
  <si>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</si>
  <si>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</si>
  <si>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</si>
  <si>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</si>
  <si>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</si>
  <si>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</si>
  <si>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</si>
  <si>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</si>
  <si>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</si>
  <si>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</si>
  <si>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</si>
  <si>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</si>
  <si>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</si>
  <si>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</si>
  <si>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</si>
  <si>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</si>
  <si>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</si>
  <si>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</si>
  <si>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</si>
  <si>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</si>
  <si>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</si>
  <si>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</si>
  <si>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</si>
  <si>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</si>
  <si>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</si>
  <si>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</si>
  <si>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</si>
  <si>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</si>
  <si>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</si>
  <si>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</si>
  <si>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</si>
  <si>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</si>
  <si>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</si>
  <si>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</si>
  <si>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</si>
  <si>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</si>
  <si>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</si>
  <si>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</si>
  <si>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</si>
  <si>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</si>
  <si>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</si>
  <si>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</si>
  <si>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</si>
  <si>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</si>
  <si>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</si>
  <si>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</si>
  <si>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</si>
  <si>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</si>
  <si>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</si>
  <si>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</si>
  <si>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</si>
  <si>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</si>
  <si>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</si>
  <si>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</si>
  <si>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</si>
  <si>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</si>
  <si>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</si>
  <si>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</si>
  <si>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</si>
  <si>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</si>
  <si>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</si>
  <si>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</si>
  <si>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</si>
  <si>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</si>
  <si>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</si>
  <si>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</si>
  <si>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</si>
  <si>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</si>
  <si>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</si>
  <si>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</si>
  <si>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</si>
  <si>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</si>
  <si>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</si>
  <si>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</si>
  <si>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</si>
  <si>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</si>
  <si>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</si>
  <si>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</si>
  <si>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</si>
  <si>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</si>
  <si>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</si>
  <si>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</si>
  <si>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</si>
  <si>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</si>
  <si>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</si>
  <si>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</si>
  <si>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</si>
  <si>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</si>
  <si>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</si>
  <si>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</si>
  <si>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</si>
  <si>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</si>
  <si>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</si>
  <si>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</si>
  <si>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</si>
  <si>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</si>
  <si>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</si>
  <si>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</si>
  <si>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</si>
  <si>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</si>
  <si>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</si>
  <si>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</si>
  <si>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</si>
  <si>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</si>
  <si>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</si>
  <si>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</si>
  <si>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</si>
  <si>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</si>
  <si>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</si>
  <si>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</si>
  <si>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</si>
  <si>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</si>
  <si>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</si>
  <si>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</si>
  <si>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</si>
  <si>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</si>
  <si>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</si>
  <si>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</si>
  <si>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</si>
  <si>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</si>
  <si>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</si>
  <si>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</si>
  <si>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</si>
  <si>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</si>
  <si>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</si>
  <si>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</si>
  <si>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</si>
  <si>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</si>
  <si>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</si>
  <si>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</si>
  <si>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</si>
  <si>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</si>
  <si>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</si>
  <si>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</si>
  <si>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</si>
  <si>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</si>
  <si>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</si>
  <si>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</si>
  <si>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</si>
  <si>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</si>
  <si>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</si>
  <si>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</si>
  <si>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</si>
  <si>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</si>
  <si>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</si>
  <si>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</si>
  <si>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</si>
  <si>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</si>
  <si>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</si>
  <si>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</si>
  <si>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</si>
  <si>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</si>
  <si>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</si>
  <si>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</si>
  <si>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</si>
  <si>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</si>
  <si>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</si>
  <si>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</si>
  <si>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</si>
  <si>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</si>
  <si>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</si>
  <si>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</si>
  <si>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</si>
  <si>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</si>
  <si>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</si>
  <si>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</si>
  <si>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</si>
  <si>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</si>
  <si>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</si>
  <si>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</si>
  <si>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</si>
  <si>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</si>
  <si>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</si>
  <si>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</si>
  <si>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</si>
  <si>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</si>
  <si>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</si>
  <si>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</si>
  <si>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</si>
  <si>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</si>
  <si>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</si>
  <si>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</si>
  <si>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</si>
  <si>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</si>
  <si>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</si>
  <si>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</si>
  <si>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</si>
  <si>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</si>
  <si>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</si>
  <si>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</si>
  <si>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</si>
  <si>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</si>
  <si>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</si>
  <si>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</si>
  <si>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</si>
  <si>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</si>
  <si>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</si>
  <si>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</si>
  <si>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</si>
  <si>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</si>
  <si>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</si>
  <si>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</si>
  <si>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</si>
  <si>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</si>
  <si>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</si>
  <si>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</si>
  <si>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</si>
  <si>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</si>
  <si>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</si>
  <si>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</si>
  <si>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</si>
  <si>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</si>
  <si>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</si>
  <si>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</si>
  <si>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</si>
  <si>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</si>
  <si>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</si>
  <si>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</si>
  <si>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</si>
  <si>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</si>
  <si>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</si>
  <si>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</si>
  <si>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</si>
  <si>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</si>
  <si>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</si>
  <si>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</si>
  <si>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</si>
  <si>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</si>
  <si>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</si>
  <si>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</si>
  <si>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</si>
  <si>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</si>
  <si>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</si>
  <si>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</si>
  <si>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</si>
  <si>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</si>
  <si>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</si>
  <si>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</si>
  <si>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</si>
  <si>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</si>
  <si>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</si>
  <si>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</si>
  <si>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</si>
  <si>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</si>
  <si>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</si>
  <si>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</si>
  <si>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</si>
  <si>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</si>
  <si>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</si>
  <si>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</si>
  <si>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</si>
  <si>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</si>
  <si>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</si>
  <si>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</si>
  <si>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</si>
  <si>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</si>
  <si>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</si>
  <si>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</si>
  <si>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</si>
  <si>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</si>
  <si>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</si>
  <si>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</si>
  <si>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</si>
  <si>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</si>
  <si>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</si>
  <si>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</si>
  <si>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</si>
  <si>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</si>
  <si>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</si>
  <si>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</si>
  <si>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</si>
  <si>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</si>
  <si>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</si>
  <si>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</si>
  <si>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</si>
  <si>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</si>
  <si>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</si>
  <si>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</si>
  <si>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</si>
  <si>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</si>
  <si>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</si>
  <si>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</si>
  <si>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</si>
  <si>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</si>
  <si>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</si>
  <si>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</si>
  <si>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</si>
  <si>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</si>
  <si>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</si>
  <si>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</si>
  <si>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</si>
  <si>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</si>
  <si>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</si>
  <si>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</si>
  <si>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</si>
  <si>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</si>
  <si>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</si>
  <si>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</si>
  <si>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</si>
  <si>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</si>
  <si>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</si>
  <si>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</si>
  <si>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</si>
  <si>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</si>
  <si>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</si>
  <si>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</si>
  <si>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</si>
  <si>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</si>
  <si>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</si>
  <si>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</si>
  <si>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</si>
  <si>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</si>
  <si>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</si>
  <si>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</si>
  <si>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</si>
  <si>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</si>
  <si>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</si>
  <si>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</si>
  <si>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</si>
  <si>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</si>
  <si>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</si>
  <si>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</si>
  <si>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</si>
  <si>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</si>
  <si>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</si>
  <si>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</si>
  <si>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</si>
  <si>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</si>
  <si>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</si>
  <si>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</si>
  <si>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</si>
  <si>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</si>
  <si>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</si>
  <si>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</si>
  <si>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</si>
  <si>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</si>
  <si>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</si>
  <si>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</si>
  <si>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</si>
  <si>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</si>
  <si>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</si>
  <si>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</si>
  <si>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</si>
  <si>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</si>
  <si>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</si>
  <si>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</si>
  <si>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</si>
  <si>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</si>
  <si>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</si>
  <si>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</si>
  <si>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</si>
  <si>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</si>
  <si>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</si>
  <si>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</si>
  <si>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</si>
  <si>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</si>
  <si>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</si>
  <si>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</si>
  <si>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</si>
  <si>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</si>
  <si>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</si>
  <si>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</si>
  <si>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</si>
  <si>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</si>
  <si>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</si>
  <si>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</si>
  <si>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</si>
  <si>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</si>
  <si>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</si>
  <si>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</si>
  <si>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</si>
  <si>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</si>
  <si>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</si>
  <si>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</si>
  <si>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</si>
  <si>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</si>
  <si>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</si>
  <si>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</si>
  <si>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</si>
  <si>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</si>
  <si>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</si>
  <si>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</si>
  <si>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</si>
  <si>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</si>
  <si>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</si>
  <si>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</si>
  <si>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</si>
  <si>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</si>
  <si>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</si>
  <si>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</si>
  <si>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</si>
  <si>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</si>
  <si>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</si>
  <si>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</si>
  <si>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</si>
  <si>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</si>
  <si>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</si>
  <si>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</si>
  <si>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</si>
  <si>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</si>
  <si>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</si>
  <si>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</si>
  <si>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</si>
  <si>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</si>
  <si>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</si>
  <si>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</si>
  <si>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</si>
  <si>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</si>
  <si>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</si>
  <si>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</si>
  <si>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</si>
  <si>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</si>
  <si>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</si>
  <si>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</si>
  <si>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</si>
  <si>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</si>
  <si>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</si>
  <si>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</si>
  <si>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</si>
  <si>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</si>
  <si>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</si>
  <si>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</si>
  <si>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</si>
  <si>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</si>
  <si>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</si>
  <si>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</si>
  <si>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</si>
  <si>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</si>
  <si>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</si>
  <si>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</si>
  <si>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</si>
  <si>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</si>
  <si>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</si>
  <si>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</si>
  <si>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</si>
  <si>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</si>
  <si>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</si>
  <si>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</si>
  <si>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</si>
  <si>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</si>
  <si>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</si>
  <si>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</si>
  <si>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</si>
  <si>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</si>
  <si>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</si>
  <si>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</si>
  <si>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</si>
  <si>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</si>
  <si>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</si>
  <si>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</si>
  <si>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</si>
  <si>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</si>
  <si>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</si>
  <si>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</si>
  <si>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</si>
  <si>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</si>
  <si>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</si>
  <si>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</si>
  <si>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</si>
  <si>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</si>
  <si>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</si>
  <si>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</si>
  <si>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</si>
  <si>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</si>
  <si>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</si>
  <si>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</si>
  <si>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</si>
  <si>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</si>
  <si>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</si>
  <si>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</si>
  <si>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</si>
  <si>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</si>
  <si>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</si>
  <si>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</si>
  <si>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</si>
  <si>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</si>
  <si>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</si>
  <si>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</si>
  <si>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</si>
  <si>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</si>
  <si>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</si>
  <si>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</si>
  <si>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</si>
  <si>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</si>
  <si>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</si>
  <si>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</si>
  <si>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</si>
  <si>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</si>
  <si>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</si>
  <si>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</si>
  <si>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</si>
  <si>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</si>
  <si>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</si>
  <si>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</si>
  <si>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</si>
  <si>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</si>
  <si>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</si>
  <si>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</si>
  <si>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</si>
  <si>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</si>
  <si>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</si>
  <si>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</si>
  <si>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</si>
  <si>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</si>
  <si>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</si>
  <si>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</si>
  <si>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</si>
  <si>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</si>
  <si>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</si>
  <si>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</si>
  <si>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</si>
  <si>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</si>
  <si>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</si>
  <si>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</si>
  <si>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</si>
  <si>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</si>
  <si>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</si>
  <si>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</si>
  <si>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</si>
  <si>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</si>
  <si>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</si>
  <si>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</si>
  <si>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</si>
  <si>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</si>
  <si>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</si>
  <si>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</si>
  <si>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</si>
  <si>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</si>
  <si>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</si>
  <si>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</si>
  <si>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</si>
  <si>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</si>
  <si>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</si>
  <si>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</si>
  <si>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</si>
  <si>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</si>
  <si>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</si>
  <si>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</si>
  <si>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</si>
  <si>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</si>
  <si>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</si>
  <si>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</si>
  <si>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</si>
  <si>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</si>
  <si>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</si>
  <si>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</si>
  <si>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</si>
  <si>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</si>
  <si>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</si>
  <si>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</si>
  <si>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</si>
  <si>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</si>
  <si>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</si>
  <si>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</si>
  <si>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</si>
  <si>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</si>
  <si>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</si>
  <si>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</si>
  <si>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</si>
  <si>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</si>
  <si>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</si>
  <si>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</si>
  <si>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</si>
  <si>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</si>
  <si>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</si>
  <si>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</si>
  <si>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</si>
  <si>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</si>
  <si>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</si>
  <si>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</si>
  <si>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</si>
  <si>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</si>
  <si>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</si>
  <si>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</si>
  <si>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</si>
  <si>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</si>
  <si>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</si>
  <si>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</si>
  <si>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</si>
  <si>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</si>
  <si>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</si>
  <si>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</si>
  <si>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</si>
  <si>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</si>
  <si>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</si>
  <si>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</si>
  <si>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</si>
  <si>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</si>
  <si>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</si>
  <si>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</si>
  <si>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</si>
  <si>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</si>
  <si>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</si>
  <si>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</si>
  <si>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</si>
  <si>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</si>
  <si>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</si>
  <si>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</si>
  <si>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</si>
  <si>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</si>
  <si>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</si>
  <si>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</si>
  <si>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</si>
  <si>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</si>
  <si>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</si>
  <si>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</si>
  <si>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</si>
  <si>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</si>
  <si>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</si>
  <si>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</si>
  <si>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</si>
  <si>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</si>
  <si>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</si>
  <si>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</si>
  <si>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</si>
  <si>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</si>
  <si>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</si>
  <si>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</si>
  <si>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</si>
  <si>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</si>
  <si>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</si>
  <si>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</si>
  <si>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</si>
  <si>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</si>
  <si>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</si>
  <si>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</si>
  <si>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</si>
  <si>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</si>
  <si>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</si>
  <si>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</si>
  <si>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</si>
  <si>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</si>
  <si>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</si>
  <si>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</si>
  <si>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</si>
  <si>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</si>
  <si>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</si>
  <si>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</si>
  <si>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</si>
  <si>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</si>
  <si>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</si>
  <si>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</si>
  <si>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</si>
  <si>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</si>
  <si>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</si>
  <si>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</si>
  <si>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</si>
  <si>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</si>
  <si>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</si>
  <si>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</si>
  <si>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</si>
  <si>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</si>
  <si>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</si>
  <si>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</si>
  <si>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</si>
  <si>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</si>
  <si>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</si>
  <si>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</si>
  <si>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</si>
  <si>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</si>
  <si>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</si>
  <si>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</si>
  <si>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</si>
  <si>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</si>
  <si>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</si>
  <si>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</si>
  <si>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</si>
  <si>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</si>
  <si>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</si>
  <si>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</si>
  <si>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</si>
  <si>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</si>
  <si>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</si>
  <si>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</si>
  <si>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</si>
  <si>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</si>
  <si>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</si>
  <si>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</si>
  <si>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</si>
  <si>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</si>
  <si>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</si>
  <si>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</si>
  <si>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</si>
  <si>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</si>
  <si>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</si>
  <si>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</si>
  <si>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</si>
  <si>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</si>
  <si>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</si>
  <si>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</si>
  <si>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</si>
  <si>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</si>
  <si>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</si>
  <si>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</si>
  <si>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</si>
  <si>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</si>
  <si>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</si>
  <si>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</si>
  <si>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</si>
  <si>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</si>
  <si>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</si>
  <si>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</si>
  <si>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</si>
  <si>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</si>
  <si>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</si>
  <si>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</si>
  <si>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</si>
  <si>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</si>
  <si>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</si>
  <si>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</si>
  <si>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</si>
  <si>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</si>
  <si>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</si>
  <si>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</si>
  <si>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</si>
  <si>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</si>
  <si>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</si>
  <si>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</si>
  <si>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</si>
  <si>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</si>
  <si>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</si>
  <si>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</si>
  <si>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</si>
  <si>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</si>
  <si>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</si>
  <si>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</si>
  <si>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</si>
  <si>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</si>
  <si>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</si>
  <si>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</si>
  <si>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</si>
  <si>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</si>
  <si>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</si>
  <si>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</si>
  <si>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</si>
  <si>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</si>
  <si>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</si>
  <si>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</si>
  <si>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</si>
  <si>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</si>
  <si>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</si>
  <si>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</si>
  <si>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</si>
  <si>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</si>
  <si>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</si>
  <si>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</si>
  <si>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</si>
  <si>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</si>
  <si>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</si>
  <si>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</si>
  <si>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</si>
  <si>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</si>
  <si>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</si>
  <si>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</si>
  <si>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</si>
  <si>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</si>
  <si>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</si>
  <si>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</si>
  <si>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</si>
  <si>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</si>
  <si>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</si>
  <si>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</si>
  <si>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</si>
  <si>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</si>
  <si>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</si>
  <si>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</si>
  <si>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</si>
  <si>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</si>
  <si>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</si>
  <si>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</si>
  <si>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</si>
  <si>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</si>
  <si>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</si>
  <si>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</si>
  <si>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</si>
  <si>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</si>
  <si>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</si>
  <si>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</si>
  <si>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</si>
  <si>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</si>
  <si>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</si>
  <si>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</si>
  <si>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</si>
  <si>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</si>
  <si>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</si>
  <si>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</si>
  <si>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</si>
  <si>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</si>
  <si>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</si>
  <si>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</si>
  <si>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</si>
  <si>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</si>
  <si>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</si>
  <si>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</si>
  <si>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</si>
  <si>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</si>
  <si>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</si>
  <si>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</si>
  <si>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</si>
  <si>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</si>
  <si>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</si>
  <si>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</si>
  <si>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</si>
  <si>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</si>
  <si>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</si>
  <si>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</si>
  <si>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</si>
  <si>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</si>
  <si>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</si>
  <si>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</si>
  <si>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</si>
  <si>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</si>
  <si>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</si>
  <si>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</si>
  <si>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</si>
  <si>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</si>
  <si>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</si>
  <si>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</si>
  <si>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</si>
  <si>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</si>
  <si>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</si>
  <si>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</si>
  <si>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</si>
  <si>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</si>
  <si>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</si>
  <si>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</si>
  <si>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</si>
  <si>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</si>
  <si>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</si>
  <si>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</si>
  <si>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</si>
  <si>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</si>
  <si>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</si>
  <si>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</si>
  <si>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</si>
  <si>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</si>
  <si>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</si>
  <si>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</si>
  <si>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</si>
  <si>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</si>
  <si>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</si>
  <si>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</si>
  <si>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</si>
  <si>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</si>
  <si>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</si>
  <si>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</si>
  <si>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</si>
  <si>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</si>
  <si>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</si>
  <si>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</si>
  <si>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</si>
  <si>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</si>
  <si>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</si>
  <si>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</si>
  <si>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</si>
  <si>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</si>
  <si>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</si>
  <si>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</si>
  <si>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</si>
  <si>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</si>
  <si>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</si>
  <si>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</si>
  <si>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</si>
  <si>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</si>
  <si>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</si>
  <si>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</si>
  <si>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</si>
  <si>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</si>
  <si>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</si>
  <si>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</si>
  <si>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</si>
  <si>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</si>
  <si>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</si>
  <si>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</si>
  <si>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</si>
  <si>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</si>
  <si>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</si>
  <si>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</si>
  <si>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</si>
  <si>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</si>
  <si>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</si>
  <si>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</si>
  <si>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</si>
  <si>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</si>
  <si>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</si>
  <si>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</si>
  <si>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</si>
  <si>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</si>
  <si>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</si>
  <si>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</si>
  <si>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</si>
  <si>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</si>
  <si>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</si>
  <si>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</si>
  <si>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</si>
  <si>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</si>
  <si>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</si>
  <si>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</si>
  <si>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</si>
  <si>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</si>
  <si>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</si>
  <si>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</si>
  <si>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</si>
  <si>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</si>
  <si>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</si>
  <si>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</si>
  <si>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</si>
  <si>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</si>
  <si>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</si>
  <si>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</si>
  <si>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</si>
  <si>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</si>
  <si>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</si>
  <si>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</si>
  <si>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</si>
  <si>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</si>
  <si>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</si>
  <si>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</si>
  <si>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</si>
  <si>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</si>
  <si>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</si>
  <si>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</si>
  <si>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</si>
  <si>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</si>
  <si>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</si>
  <si>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</si>
  <si>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</si>
  <si>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</si>
  <si>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</si>
  <si>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</si>
  <si>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</si>
  <si>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</si>
  <si>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</si>
  <si>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</si>
  <si>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</si>
  <si>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</si>
  <si>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</si>
  <si>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</si>
  <si>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</si>
  <si>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</si>
  <si>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</si>
  <si>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</si>
  <si>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</si>
  <si>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</si>
  <si>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</si>
  <si>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</si>
  <si>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</si>
  <si>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</si>
  <si>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</si>
  <si>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</si>
  <si>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</si>
  <si>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</si>
  <si>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</si>
  <si>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</si>
  <si>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</si>
  <si>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</si>
  <si>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</si>
  <si>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</si>
  <si>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</si>
  <si>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</si>
  <si>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</si>
  <si>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</si>
  <si>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</si>
  <si>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</si>
  <si>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</si>
  <si>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</si>
  <si>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</si>
  <si>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</si>
  <si>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</si>
  <si>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</si>
  <si>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</si>
  <si>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</si>
  <si>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</si>
  <si>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</si>
  <si>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</si>
  <si>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</si>
  <si>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</si>
  <si>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</si>
  <si>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</si>
  <si>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</si>
  <si>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</si>
  <si>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</si>
  <si>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</si>
  <si>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</si>
  <si>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</si>
  <si>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</si>
  <si>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</si>
  <si>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</si>
  <si>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</si>
  <si>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</si>
  <si>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</si>
  <si>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</si>
  <si>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</si>
  <si>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</si>
  <si>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</si>
  <si>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</si>
  <si>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</si>
  <si>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</si>
  <si>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</si>
  <si>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</si>
  <si>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</si>
  <si>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</si>
  <si>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</si>
  <si>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</si>
  <si>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</si>
  <si>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</si>
  <si>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</si>
  <si>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</si>
  <si>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</si>
  <si>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</si>
  <si>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</si>
  <si>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</si>
  <si>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</si>
  <si>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</si>
  <si>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</si>
  <si>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</si>
  <si>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</si>
  <si>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</si>
  <si>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</si>
  <si>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</si>
  <si>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</si>
  <si>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</si>
  <si>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</si>
  <si>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</si>
  <si>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</si>
  <si>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</si>
  <si>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</si>
  <si>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</si>
  <si>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</si>
  <si>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</si>
  <si>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</si>
  <si>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</si>
  <si>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</si>
  <si>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</si>
  <si>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</si>
  <si>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</si>
  <si>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</si>
  <si>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</si>
  <si>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</si>
  <si>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</si>
  <si>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</si>
  <si>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</si>
  <si>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</si>
  <si>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</si>
  <si>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</si>
  <si>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</si>
  <si>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</si>
  <si>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</si>
  <si>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</si>
  <si>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</si>
  <si>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</si>
  <si>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</si>
  <si>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</si>
  <si>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</si>
  <si>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</si>
  <si>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</si>
  <si>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</si>
  <si>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</si>
  <si>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</si>
  <si>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</si>
  <si>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</si>
  <si>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</si>
  <si>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</si>
  <si>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</si>
  <si>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</si>
  <si>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</si>
  <si>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</si>
  <si>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</si>
  <si>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</si>
  <si>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</si>
  <si>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</si>
  <si>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</si>
  <si>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</si>
  <si>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</si>
  <si>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</si>
  <si>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</si>
  <si>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</si>
  <si>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</si>
  <si>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</si>
  <si>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</si>
  <si>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</si>
  <si>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</si>
  <si>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</si>
  <si>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</si>
  <si>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</si>
  <si>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</si>
  <si>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</si>
  <si>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</si>
  <si>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</si>
  <si>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</si>
  <si>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</si>
  <si>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</si>
  <si>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</si>
  <si>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</si>
  <si>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</si>
  <si>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</si>
  <si>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</si>
  <si>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</si>
  <si>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</si>
  <si>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</si>
  <si>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</si>
  <si>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</si>
  <si>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</si>
  <si>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</si>
  <si>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</si>
  <si>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</si>
  <si>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</si>
  <si>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</si>
  <si>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</si>
  <si>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</si>
  <si>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</si>
  <si>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</si>
  <si>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</si>
  <si>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</si>
  <si>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</si>
  <si>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</si>
  <si>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</si>
  <si>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</si>
  <si>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</si>
  <si>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</si>
  <si>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</si>
  <si>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</si>
  <si>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</si>
  <si>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</si>
  <si>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</si>
  <si>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</si>
  <si>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</si>
  <si>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</si>
  <si>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</si>
  <si>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</si>
  <si>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</si>
  <si>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</si>
  <si>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</si>
  <si>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</si>
  <si>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</si>
  <si>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</si>
  <si>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</si>
  <si>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</si>
  <si>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</si>
  <si>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</si>
  <si>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</si>
  <si>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</si>
  <si>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</si>
  <si>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</si>
  <si>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</si>
  <si>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</si>
  <si>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</si>
  <si>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</si>
  <si>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</si>
  <si>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</si>
  <si>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</si>
  <si>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</si>
  <si>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</si>
  <si>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</si>
  <si>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</si>
  <si>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</si>
  <si>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</si>
  <si>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</si>
  <si>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</si>
  <si>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</si>
  <si>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</si>
  <si>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</si>
  <si>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</si>
  <si>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</si>
  <si>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</si>
  <si>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</si>
  <si>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</si>
  <si>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</si>
  <si>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</si>
  <si>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</si>
  <si>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</si>
  <si>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</si>
  <si>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</si>
  <si>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</si>
  <si>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</si>
  <si>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</si>
  <si>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</si>
  <si>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</si>
  <si>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</si>
  <si>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</si>
  <si>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</si>
  <si>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</si>
  <si>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</si>
  <si>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</si>
  <si>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</si>
  <si>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</si>
  <si>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</si>
  <si>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</si>
  <si>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</si>
  <si>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</si>
  <si>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</si>
  <si>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</si>
  <si>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</si>
  <si>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</si>
  <si>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</si>
  <si>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</si>
  <si>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</si>
  <si>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</si>
  <si>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</si>
  <si>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</si>
  <si>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</si>
  <si>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</si>
  <si>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</si>
  <si>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</si>
  <si>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</si>
  <si>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</si>
  <si>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</si>
  <si>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</si>
  <si>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</si>
  <si>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</si>
  <si>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</si>
  <si>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</si>
  <si>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</si>
  <si>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</si>
  <si>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</si>
  <si>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</si>
  <si>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</si>
  <si>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</si>
  <si>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</si>
  <si>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</si>
  <si>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</si>
  <si>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</si>
  <si>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</si>
  <si>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</si>
  <si>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</si>
  <si>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</si>
  <si>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</si>
  <si>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</si>
  <si>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</si>
  <si>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</si>
  <si>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</si>
  <si>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</si>
  <si>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</si>
  <si>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</si>
  <si>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</si>
  <si>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</si>
  <si>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</si>
  <si>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</si>
  <si>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</si>
  <si>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</si>
  <si>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</si>
  <si>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</si>
  <si>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</si>
  <si>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</si>
  <si>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</si>
  <si>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</si>
  <si>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</si>
  <si>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</si>
  <si>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</si>
  <si>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</si>
  <si>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</si>
  <si>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</si>
  <si>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</si>
  <si>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</si>
  <si>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</si>
  <si>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</si>
  <si>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</si>
  <si>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</si>
  <si>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</si>
  <si>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</si>
  <si>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</si>
  <si>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</si>
  <si>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</si>
  <si>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</si>
  <si>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</si>
  <si>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</si>
  <si>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</si>
  <si>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</si>
  <si>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</si>
  <si>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</si>
  <si>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</si>
  <si>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</si>
  <si>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</si>
  <si>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</si>
  <si>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</si>
  <si>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</si>
  <si>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</si>
  <si>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</si>
  <si>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</si>
  <si>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</si>
  <si>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</si>
  <si>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</si>
  <si>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</si>
  <si>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</si>
  <si>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</si>
  <si>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</si>
  <si>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</si>
  <si>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</si>
  <si>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</si>
  <si>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</si>
  <si>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</si>
  <si>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</si>
  <si>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</si>
  <si>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</si>
  <si>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</si>
  <si>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</si>
  <si>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</si>
  <si>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</si>
  <si>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</si>
  <si>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</si>
  <si>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</si>
  <si>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</si>
  <si>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</si>
  <si>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</si>
  <si>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</si>
  <si>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</si>
  <si>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</si>
  <si>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</si>
  <si>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</si>
  <si>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</si>
  <si>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</si>
  <si>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</si>
  <si>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</si>
  <si>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</si>
  <si>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</si>
  <si>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</si>
  <si>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</si>
  <si>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</si>
  <si>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</si>
  <si>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</si>
  <si>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</si>
  <si>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</si>
  <si>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</si>
  <si>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</si>
  <si>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</si>
  <si>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</si>
  <si>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</si>
  <si>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</si>
  <si>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</si>
  <si>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</si>
  <si>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</si>
  <si>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</si>
  <si>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</si>
  <si>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</si>
  <si>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</si>
  <si>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</si>
  <si>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</si>
  <si>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</si>
  <si>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</si>
  <si>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</si>
  <si>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</si>
  <si>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</si>
  <si>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</si>
  <si>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</si>
  <si>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</si>
  <si>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</si>
  <si>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</si>
  <si>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</si>
  <si>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</si>
  <si>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</si>
  <si>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</si>
  <si>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</si>
  <si>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</si>
  <si>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</si>
  <si>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</si>
  <si>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</si>
  <si>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</si>
  <si>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</si>
  <si>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</si>
  <si>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</si>
  <si>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</si>
  <si>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</si>
  <si>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</si>
  <si>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</si>
  <si>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</si>
  <si>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</si>
  <si>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</si>
  <si>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</si>
  <si>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</si>
  <si>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</si>
  <si>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</si>
  <si>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</si>
  <si>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</si>
  <si>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</si>
  <si>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</si>
  <si>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</si>
  <si>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</si>
  <si>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</si>
  <si>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</si>
  <si>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</si>
  <si>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</si>
  <si>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</si>
  <si>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</si>
  <si>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</si>
  <si>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</si>
  <si>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</si>
  <si>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</si>
  <si>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</si>
  <si>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</si>
  <si>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</si>
  <si>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</si>
  <si>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</si>
  <si>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</si>
  <si>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</si>
  <si>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</si>
  <si>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</si>
  <si>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</si>
  <si>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</si>
  <si>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</si>
  <si>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</si>
  <si>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</si>
  <si>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</si>
  <si>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</si>
  <si>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</si>
  <si>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</si>
  <si>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</si>
  <si>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</si>
  <si>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</si>
  <si>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</si>
  <si>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</si>
  <si>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</si>
  <si>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</si>
  <si>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</si>
  <si>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</si>
  <si>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</si>
  <si>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</si>
  <si>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</si>
  <si>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</si>
  <si>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</si>
  <si>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</si>
  <si>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</si>
  <si>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</si>
  <si>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</si>
  <si>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</si>
  <si>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</si>
  <si>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</si>
  <si>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</si>
  <si>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</si>
  <si>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</si>
  <si>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</si>
  <si>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</si>
  <si>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</si>
  <si>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</si>
  <si>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</si>
  <si>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</si>
  <si>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</si>
  <si>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</si>
  <si>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</si>
  <si>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</si>
  <si>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</si>
  <si>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</si>
  <si>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</si>
  <si>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</si>
  <si>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</si>
  <si>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</si>
  <si>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</si>
  <si>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</si>
  <si>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</si>
  <si>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</si>
  <si>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</si>
  <si>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</si>
  <si>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</si>
  <si>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</si>
  <si>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</si>
  <si>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</si>
  <si>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</si>
  <si>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</si>
  <si>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</si>
  <si>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</si>
  <si>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</si>
  <si>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</si>
  <si>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</si>
  <si>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</si>
  <si>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</si>
  <si>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</si>
  <si>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</si>
  <si>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</si>
  <si>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</si>
  <si>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</si>
  <si>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</si>
  <si>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</si>
  <si>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</si>
  <si>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</si>
  <si>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</si>
  <si>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</si>
  <si>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</si>
  <si>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</si>
  <si>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</si>
  <si>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</si>
  <si>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</si>
  <si>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</si>
  <si>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</si>
  <si>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</si>
  <si>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</si>
  <si>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</si>
  <si>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</si>
  <si>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</si>
  <si>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</si>
  <si>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</si>
  <si>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</si>
  <si>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</si>
  <si>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</si>
  <si>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</si>
  <si>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</si>
  <si>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</si>
  <si>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</si>
  <si>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</si>
  <si>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</si>
  <si>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</si>
  <si>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</si>
  <si>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</si>
  <si>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</si>
  <si>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</si>
  <si>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</si>
  <si>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</si>
  <si>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</si>
  <si>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</si>
  <si>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</si>
  <si>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</si>
  <si>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</si>
  <si>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</si>
  <si>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</si>
  <si>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</si>
  <si>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</si>
  <si>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</si>
  <si>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</si>
  <si>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</si>
  <si>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</si>
  <si>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</si>
  <si>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</si>
  <si>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</si>
  <si>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</si>
  <si>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</si>
  <si>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</si>
  <si>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</si>
  <si>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</si>
  <si>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</si>
  <si>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</si>
  <si>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</si>
  <si>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</si>
  <si>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</si>
  <si>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</si>
  <si>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</si>
  <si>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</si>
  <si>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</si>
  <si>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</si>
  <si>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</si>
  <si>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</si>
  <si>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</si>
  <si>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</si>
  <si>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</si>
  <si>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</si>
  <si>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</si>
  <si>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</si>
  <si>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</si>
  <si>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</si>
  <si>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</si>
  <si>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</si>
  <si>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</si>
  <si>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</si>
  <si>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</si>
  <si>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</si>
  <si>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</si>
  <si>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</si>
  <si>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</si>
  <si>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</si>
  <si>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</si>
  <si>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</si>
  <si>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</si>
  <si>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</si>
  <si>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</si>
  <si>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</si>
  <si>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</si>
  <si>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</si>
  <si>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</si>
  <si>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</si>
  <si>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</si>
  <si>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</si>
  <si>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</si>
  <si>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</si>
  <si>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</si>
  <si>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</si>
  <si>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</si>
  <si>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</si>
  <si>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</si>
  <si>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</si>
  <si>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</si>
  <si>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</si>
  <si>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</si>
  <si>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</si>
  <si>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</si>
  <si>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</si>
  <si>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</si>
  <si>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</si>
  <si>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</si>
  <si>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</si>
  <si>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</si>
  <si>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</si>
  <si>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</si>
  <si>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</si>
  <si>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</si>
  <si>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</si>
  <si>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</si>
  <si>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</si>
  <si>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</si>
  <si>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</si>
  <si>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</si>
  <si>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</si>
  <si>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</si>
  <si>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</si>
  <si>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</si>
  <si>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</si>
  <si>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</si>
  <si>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</si>
  <si>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</si>
  <si>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</si>
  <si>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</si>
  <si>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</si>
  <si>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</si>
  <si>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</si>
  <si>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</si>
  <si>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</si>
  <si>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</si>
  <si>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</si>
  <si>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</si>
  <si>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</si>
  <si>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</si>
  <si>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</si>
  <si>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</si>
  <si>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</si>
  <si>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</si>
  <si>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</si>
  <si>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</si>
  <si>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</si>
  <si>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</si>
  <si>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</si>
  <si>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</si>
  <si>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</si>
  <si>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</si>
  <si>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</si>
  <si>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</si>
  <si>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</si>
  <si>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</si>
  <si>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</si>
  <si>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</si>
  <si>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</si>
  <si>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</si>
  <si>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</si>
  <si>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</si>
  <si>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</si>
  <si>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</si>
  <si>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</si>
  <si>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</si>
  <si>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</si>
  <si>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</si>
  <si>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</si>
  <si>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</si>
  <si>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</si>
  <si>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</si>
  <si>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</si>
  <si>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</si>
  <si>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</si>
  <si>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</si>
  <si>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</si>
  <si>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</si>
  <si>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</si>
  <si>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</si>
  <si>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</si>
  <si>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</si>
  <si>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</si>
  <si>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</si>
  <si>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</si>
  <si>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</si>
  <si>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</si>
  <si>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</si>
  <si>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</si>
  <si>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</si>
  <si>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</si>
  <si>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</si>
  <si>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</si>
  <si>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</si>
  <si>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</si>
  <si>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</si>
  <si>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</si>
  <si>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</si>
  <si>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</si>
  <si>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</si>
  <si>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</si>
  <si>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</si>
  <si>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</si>
  <si>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</si>
  <si>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</si>
  <si>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</si>
  <si>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</si>
  <si>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</si>
  <si>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</si>
  <si>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</si>
  <si>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</si>
  <si>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</si>
  <si>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</si>
  <si>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</si>
  <si>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</si>
  <si>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</si>
  <si>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</si>
  <si>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</si>
  <si>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</si>
  <si>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</si>
  <si>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</si>
  <si>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</si>
  <si>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</si>
  <si>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</si>
  <si>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</si>
  <si>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</si>
  <si>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</si>
  <si>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</si>
  <si>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</si>
  <si>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</si>
  <si>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</si>
  <si>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</si>
  <si>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</si>
  <si>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</si>
  <si>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</si>
  <si>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</si>
  <si>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</si>
  <si>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</si>
  <si>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</si>
  <si>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</si>
  <si>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</si>
  <si>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</si>
  <si>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</si>
  <si>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</si>
  <si>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</si>
  <si>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</si>
  <si>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</si>
  <si>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</si>
  <si>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</si>
  <si>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</si>
  <si>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</si>
  <si>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</si>
  <si>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</si>
  <si>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</si>
  <si>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</si>
  <si>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</si>
  <si>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</si>
  <si>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</si>
  <si>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</si>
  <si>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</si>
  <si>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</si>
  <si>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</si>
  <si>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</si>
  <si>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</si>
  <si>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</si>
  <si>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</si>
  <si>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</si>
  <si>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</si>
  <si>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</si>
  <si>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</si>
  <si>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</si>
  <si>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</si>
  <si>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</si>
  <si>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</si>
  <si>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</si>
  <si>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</si>
  <si>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</si>
  <si>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</si>
  <si>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</si>
  <si>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</si>
  <si>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</si>
  <si>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</si>
  <si>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</si>
  <si>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</si>
  <si>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</si>
  <si>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</si>
  <si>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</si>
  <si>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</si>
  <si>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</si>
  <si>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</si>
  <si>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</si>
  <si>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</si>
  <si>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</si>
  <si>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</si>
  <si>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</si>
  <si>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</si>
  <si>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</si>
  <si>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</si>
  <si>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</si>
  <si>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</si>
  <si>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</si>
  <si>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</si>
  <si>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</si>
  <si>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</si>
  <si>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</si>
  <si>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</si>
  <si>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</si>
  <si>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</si>
  <si>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</si>
  <si>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</si>
  <si>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</si>
  <si>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</si>
  <si>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</si>
  <si>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</si>
  <si>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</si>
  <si>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</si>
  <si>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</si>
  <si>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</si>
  <si>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</si>
  <si>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</si>
  <si>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</si>
  <si>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</si>
  <si>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</si>
  <si>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</si>
  <si>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</si>
  <si>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</si>
  <si>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</si>
  <si>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</si>
  <si>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</si>
  <si>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</si>
  <si>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</si>
  <si>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</si>
  <si>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</si>
  <si>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</si>
  <si>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</si>
  <si>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</si>
  <si>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</si>
  <si>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</si>
  <si>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</si>
  <si>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</si>
  <si>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</si>
  <si>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</si>
  <si>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</si>
  <si>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</si>
  <si>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</si>
  <si>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</si>
  <si>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</si>
  <si>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</si>
  <si>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</si>
  <si>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</si>
  <si>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</si>
  <si>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</si>
  <si>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</si>
  <si>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</si>
  <si>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</si>
  <si>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</si>
  <si>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</si>
  <si>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</si>
  <si>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</si>
  <si>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</si>
  <si>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</si>
  <si>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</si>
  <si>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</si>
  <si>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</si>
  <si>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</si>
  <si>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</si>
  <si>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</si>
  <si>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</si>
  <si>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</si>
  <si>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</si>
  <si>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</si>
  <si>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</si>
  <si>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</si>
  <si>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</si>
  <si>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</si>
  <si>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</si>
  <si>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</si>
  <si>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</si>
  <si>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</si>
  <si>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</si>
  <si>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</si>
  <si>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</si>
  <si>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</si>
  <si>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</si>
  <si>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</si>
  <si>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</si>
  <si>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</si>
  <si>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</si>
  <si>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</si>
  <si>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</si>
  <si>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</si>
  <si>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</si>
  <si>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</si>
  <si>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</si>
  <si>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</si>
  <si>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</si>
  <si>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</si>
  <si>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</si>
  <si>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</si>
  <si>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</si>
  <si>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</si>
  <si>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</si>
  <si>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</si>
  <si>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</si>
  <si>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</si>
  <si>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</si>
  <si>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</si>
  <si>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</si>
  <si>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</si>
  <si>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</si>
  <si>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</si>
  <si>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</si>
  <si>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</si>
  <si>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</si>
  <si>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</si>
  <si>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</si>
  <si>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</si>
  <si>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</si>
  <si>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</si>
  <si>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</si>
  <si>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</si>
  <si>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</si>
  <si>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</si>
  <si>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</si>
  <si>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</si>
  <si>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</si>
  <si>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</si>
  <si>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</si>
  <si>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</si>
  <si>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</si>
  <si>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</si>
  <si>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</si>
  <si>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</si>
  <si>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</si>
  <si>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</si>
  <si>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</si>
  <si>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</si>
  <si>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</si>
  <si>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</si>
  <si>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</si>
  <si>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</si>
  <si>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</si>
  <si>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</si>
  <si>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</si>
  <si>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</si>
  <si>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</si>
  <si>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</si>
  <si>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</si>
  <si>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</si>
  <si>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</si>
  <si>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</si>
  <si>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</si>
  <si>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</si>
  <si>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</si>
  <si>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</si>
  <si>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</si>
  <si>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</si>
  <si>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</si>
  <si>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</si>
  <si>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</si>
  <si>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</si>
  <si>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</si>
  <si>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</si>
  <si>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</si>
  <si>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</si>
  <si>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</si>
  <si>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</si>
  <si>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</si>
  <si>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</si>
  <si>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</si>
  <si>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</si>
  <si>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</si>
  <si>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</si>
  <si>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</si>
  <si>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</si>
  <si>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</si>
  <si>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</si>
  <si>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</si>
  <si>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</si>
  <si>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</si>
  <si>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</si>
  <si>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</si>
  <si>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</si>
  <si>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</si>
  <si>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</si>
  <si>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</si>
  <si>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</si>
  <si>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</si>
  <si>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</si>
  <si>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</si>
  <si>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</si>
  <si>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</si>
  <si>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</si>
  <si>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</si>
  <si>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</si>
  <si>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</si>
  <si>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</si>
  <si>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</si>
  <si>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</si>
  <si>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</si>
  <si>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</si>
  <si>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</si>
  <si>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</si>
  <si>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</si>
  <si>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</si>
  <si>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</si>
  <si>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</si>
  <si>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</si>
  <si>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</si>
  <si>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</si>
  <si>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</si>
  <si>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</si>
  <si>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</si>
  <si>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</si>
  <si>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</si>
  <si>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</si>
  <si>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</si>
  <si>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</si>
  <si>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</si>
  <si>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</si>
  <si>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</si>
  <si>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</si>
  <si>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</si>
  <si>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</si>
  <si>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</si>
  <si>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</si>
  <si>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</si>
  <si>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</si>
  <si>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</si>
  <si>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</si>
  <si>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</si>
  <si>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</si>
  <si>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</si>
  <si>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</si>
  <si>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</si>
  <si>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</si>
  <si>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</si>
  <si>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</si>
  <si>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</si>
  <si>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</si>
  <si>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</si>
  <si>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</si>
  <si>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</si>
  <si>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</si>
  <si>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</si>
  <si>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</si>
  <si>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</si>
  <si>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</si>
  <si>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</si>
  <si>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</si>
  <si>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</si>
  <si>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</si>
  <si>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</si>
  <si>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</si>
  <si>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</si>
  <si>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</si>
  <si>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</si>
  <si>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</si>
  <si>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</si>
  <si>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</si>
  <si>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</si>
  <si>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</si>
  <si>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</si>
  <si>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</si>
  <si>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</si>
  <si>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</si>
  <si>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</si>
  <si>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</si>
  <si>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</si>
  <si>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</si>
  <si>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</si>
  <si>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</si>
  <si>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</si>
  <si>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</si>
  <si>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</si>
  <si>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</si>
  <si>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</si>
  <si>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</si>
  <si>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</si>
  <si>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</si>
  <si>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</si>
  <si>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</si>
  <si>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</si>
  <si>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</si>
  <si>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</si>
  <si>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</si>
  <si>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</si>
  <si>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</si>
  <si>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</si>
  <si>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</si>
  <si>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</si>
  <si>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</si>
  <si>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</si>
  <si>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</si>
  <si>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</si>
  <si>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</si>
  <si>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</si>
  <si>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</si>
  <si>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</si>
  <si>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</si>
  <si>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</si>
  <si>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</si>
  <si>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</si>
  <si>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</si>
  <si>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</si>
  <si>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</si>
  <si>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</si>
  <si>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</si>
  <si>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</si>
  <si>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</si>
  <si>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</si>
  <si>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</si>
  <si>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</si>
  <si>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</si>
  <si>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</si>
  <si>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</si>
  <si>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</si>
  <si>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</si>
  <si>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</si>
  <si>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</si>
  <si>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</si>
  <si>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</si>
  <si>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</si>
  <si>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</si>
  <si>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</si>
  <si>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</si>
  <si>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</si>
  <si>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</si>
  <si>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</si>
  <si>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</si>
  <si>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</si>
  <si>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</si>
  <si>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</si>
  <si>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</si>
  <si>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</si>
  <si>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</si>
  <si>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</si>
  <si>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</si>
  <si>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</si>
  <si>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</si>
  <si>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</si>
  <si>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</si>
  <si>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</si>
  <si>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</si>
  <si>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</si>
  <si>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</si>
  <si>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</si>
  <si>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</si>
  <si>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</si>
  <si>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</si>
  <si>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</si>
  <si>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</si>
  <si>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</si>
  <si>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</si>
  <si>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</si>
  <si>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</si>
  <si>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</si>
  <si>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</si>
  <si>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</si>
  <si>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</si>
  <si>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</si>
  <si>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</si>
  <si>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</si>
  <si>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</si>
  <si>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</si>
  <si>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</si>
  <si>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</si>
  <si>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</si>
  <si>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</si>
  <si>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</si>
  <si>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</si>
  <si>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</si>
  <si>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</si>
  <si>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</si>
  <si>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</si>
  <si>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</si>
  <si>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</si>
  <si>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</si>
  <si>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</si>
  <si>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</si>
  <si>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</si>
  <si>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</si>
  <si>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</si>
  <si>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</si>
  <si>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</si>
  <si>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</si>
  <si>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</si>
  <si>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</si>
  <si>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</si>
  <si>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</si>
  <si>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</si>
  <si>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</si>
  <si>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</si>
  <si>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</si>
  <si>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</si>
  <si>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</si>
  <si>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</si>
  <si>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</si>
  <si>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</si>
  <si>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</si>
  <si>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</si>
  <si>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</si>
  <si>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</si>
  <si>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</si>
  <si>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</si>
  <si>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</si>
  <si>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</si>
  <si>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</si>
  <si>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</si>
  <si>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</si>
  <si>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</si>
  <si>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</si>
  <si>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</si>
  <si>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</si>
  <si>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</si>
  <si>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</si>
  <si>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</si>
  <si>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</si>
  <si>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</si>
  <si>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</si>
  <si>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</si>
  <si>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</si>
  <si>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</si>
  <si>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</si>
  <si>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</si>
  <si>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</si>
  <si>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</si>
  <si>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</si>
  <si>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</si>
  <si>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</si>
  <si>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</si>
  <si>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</si>
  <si>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</si>
  <si>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</si>
  <si>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</si>
  <si>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</si>
  <si>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</si>
  <si>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</si>
  <si>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</si>
  <si>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</si>
  <si>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</si>
  <si>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</si>
  <si>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</si>
  <si>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</si>
  <si>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</si>
  <si>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</si>
  <si>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</si>
  <si>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</si>
  <si>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</si>
  <si>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</si>
  <si>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</si>
  <si>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</si>
  <si>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</si>
  <si>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</si>
  <si>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</si>
  <si>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</si>
  <si>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</si>
  <si>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</si>
  <si>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</si>
  <si>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</si>
  <si>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</si>
  <si>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</si>
  <si>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</si>
  <si>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</si>
  <si>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</si>
  <si>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</si>
  <si>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</si>
  <si>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</si>
  <si>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</si>
  <si>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</si>
  <si>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</si>
  <si>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</si>
  <si>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</si>
  <si>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</si>
  <si>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</si>
  <si>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</si>
  <si>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</si>
  <si>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</si>
  <si>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</si>
  <si>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</si>
  <si>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</si>
  <si>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</si>
  <si>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</si>
  <si>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</si>
  <si>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</si>
  <si>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</si>
  <si>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</si>
  <si>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</si>
  <si>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</si>
  <si>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</si>
  <si>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</si>
  <si>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</si>
  <si>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</si>
  <si>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</si>
  <si>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</si>
  <si>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</si>
  <si>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</si>
  <si>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</si>
  <si>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</si>
  <si>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</si>
  <si>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</si>
  <si>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</si>
  <si>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</si>
  <si>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</si>
  <si>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</si>
  <si>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</si>
  <si>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</si>
  <si>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</si>
  <si>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</si>
  <si>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</si>
  <si>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</si>
  <si>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</si>
  <si>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</si>
  <si>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</si>
  <si>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</si>
  <si>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</si>
  <si>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</si>
  <si>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</si>
  <si>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</si>
  <si>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</si>
  <si>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</si>
  <si>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</si>
  <si>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</si>
  <si>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</si>
  <si>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</si>
  <si>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</si>
  <si>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</si>
  <si>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</si>
  <si>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</si>
  <si>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</si>
  <si>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</si>
  <si>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</si>
  <si>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</si>
  <si>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</si>
  <si>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</si>
  <si>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</si>
  <si>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</si>
  <si>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</si>
  <si>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</si>
  <si>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</si>
  <si>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</si>
  <si>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</si>
  <si>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</si>
  <si>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</si>
  <si>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</si>
  <si>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</si>
  <si>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</si>
  <si>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</si>
  <si>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</si>
  <si>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</si>
  <si>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</si>
  <si>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</si>
  <si>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</si>
  <si>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</si>
  <si>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</si>
  <si>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</si>
  <si>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</si>
  <si>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</si>
  <si>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</si>
  <si>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</si>
  <si>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</si>
  <si>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</si>
  <si>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</si>
  <si>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</si>
  <si>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</si>
  <si>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</si>
  <si>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</si>
  <si>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</si>
  <si>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</si>
  <si>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</si>
  <si>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</si>
  <si>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</si>
  <si>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</si>
  <si>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</si>
  <si>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</si>
  <si>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</si>
  <si>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</si>
  <si>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</si>
  <si>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</si>
  <si>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</si>
  <si>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</si>
  <si>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</si>
  <si>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</si>
  <si>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</si>
  <si>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</si>
  <si>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</si>
  <si>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</si>
  <si>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</si>
  <si>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</si>
  <si>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</si>
  <si>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</si>
  <si>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</si>
  <si>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</si>
  <si>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</si>
  <si>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</si>
  <si>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</si>
  <si>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</si>
  <si>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</si>
  <si>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</si>
  <si>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</si>
  <si>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</si>
  <si>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</si>
  <si>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</si>
  <si>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</si>
  <si>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</si>
  <si>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</si>
  <si>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</si>
  <si>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</si>
  <si>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</si>
  <si>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</si>
  <si>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</si>
  <si>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</si>
  <si>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</si>
  <si>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</si>
  <si>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</si>
  <si>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</si>
  <si>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</si>
  <si>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</si>
  <si>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</si>
  <si>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</si>
  <si>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</si>
  <si>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</si>
  <si>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</si>
  <si>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</si>
  <si>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</si>
  <si>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</si>
  <si>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</si>
  <si>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</si>
  <si>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</si>
  <si>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</si>
  <si>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</si>
  <si>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</si>
  <si>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</si>
  <si>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</si>
  <si>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</si>
  <si>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</si>
  <si>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</si>
  <si>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</si>
  <si>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</si>
  <si>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</si>
  <si>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</si>
  <si>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</si>
  <si>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</si>
  <si>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</si>
  <si>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</si>
  <si>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</si>
  <si>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</si>
  <si>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</si>
  <si>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</si>
  <si>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</si>
  <si>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</si>
  <si>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</si>
  <si>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</si>
  <si>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</si>
  <si>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</si>
  <si>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</si>
  <si>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</si>
  <si>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</si>
  <si>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</si>
  <si>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</si>
  <si>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</si>
  <si>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</si>
  <si>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</si>
  <si>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</si>
  <si>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</si>
  <si>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</si>
  <si>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</si>
  <si>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</si>
  <si>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</si>
  <si>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</si>
  <si>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</si>
  <si>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</si>
  <si>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</si>
  <si>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</si>
  <si>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</si>
  <si>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</si>
  <si>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</si>
  <si>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</si>
  <si>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</si>
  <si>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</si>
  <si>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</si>
  <si>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</si>
  <si>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</si>
  <si>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</si>
  <si>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</si>
  <si>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</si>
  <si>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</si>
  <si>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</si>
  <si>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</si>
  <si>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</si>
  <si>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</si>
  <si>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</si>
  <si>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</si>
  <si>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</si>
  <si>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</si>
  <si>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</si>
  <si>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</si>
  <si>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</si>
  <si>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</si>
  <si>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</si>
  <si>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</si>
  <si>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</si>
  <si>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</si>
  <si>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</si>
  <si>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</si>
  <si>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</si>
  <si>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</si>
  <si>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</si>
  <si>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</si>
  <si>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</si>
  <si>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</si>
  <si>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</si>
  <si>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</si>
  <si>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</si>
  <si>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</si>
  <si>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</si>
  <si>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</si>
  <si>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</si>
  <si>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</si>
  <si>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</si>
  <si>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</si>
  <si>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</si>
  <si>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</si>
  <si>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</si>
  <si>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</si>
  <si>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</si>
  <si>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</si>
  <si>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</si>
  <si>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</si>
  <si>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</si>
  <si>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</si>
  <si>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</si>
  <si>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</si>
  <si>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</si>
  <si>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</si>
  <si>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</si>
  <si>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</si>
  <si>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</si>
  <si>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</si>
  <si>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</si>
  <si>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</si>
  <si>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</si>
  <si>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</si>
  <si>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</si>
  <si>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</si>
  <si>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</si>
  <si>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</si>
  <si>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</si>
  <si>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</si>
  <si>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</si>
  <si>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</si>
  <si>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</si>
  <si>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</si>
  <si>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</si>
  <si>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</si>
  <si>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</si>
  <si>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</si>
  <si>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</si>
  <si>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</si>
  <si>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</si>
  <si>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</si>
  <si>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</si>
  <si>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</si>
  <si>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</si>
  <si>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</si>
  <si>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</si>
  <si>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</si>
  <si>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</si>
  <si>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</si>
  <si>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</si>
  <si>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</si>
  <si>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</si>
  <si>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</si>
  <si>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</si>
  <si>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</si>
  <si>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</si>
  <si>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</si>
  <si>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</si>
  <si>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</si>
  <si>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</si>
  <si>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</si>
  <si>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</si>
  <si>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</si>
  <si>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</si>
  <si>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</si>
  <si>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</si>
  <si>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</si>
  <si>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</si>
  <si>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</si>
  <si>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</si>
  <si>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</si>
  <si>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</si>
  <si>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</si>
  <si>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</si>
  <si>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</si>
  <si>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</si>
  <si>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</si>
  <si>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</si>
  <si>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</si>
  <si>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</si>
  <si>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</si>
  <si>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</si>
  <si>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</si>
  <si>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</si>
  <si>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</si>
  <si>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</si>
  <si>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</si>
  <si>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</si>
  <si>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</si>
  <si>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</si>
  <si>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</si>
  <si>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</si>
  <si>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</si>
  <si>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</si>
  <si>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</si>
  <si>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</si>
  <si>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</si>
  <si>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</si>
  <si>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</si>
  <si>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</si>
  <si>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</si>
  <si>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</si>
  <si>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</si>
  <si>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</si>
  <si>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</si>
  <si>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</si>
  <si>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</si>
  <si>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</si>
  <si>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</si>
  <si>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</si>
  <si>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</si>
  <si>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</si>
  <si>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</si>
  <si>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</si>
  <si>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</si>
  <si>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</si>
  <si>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</si>
  <si>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</si>
  <si>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</si>
  <si>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</si>
  <si>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</si>
  <si>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</si>
  <si>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</si>
  <si>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</si>
  <si>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</si>
  <si>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</si>
  <si>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</si>
  <si>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</si>
  <si>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</si>
  <si>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</si>
  <si>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</si>
  <si>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</si>
  <si>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</si>
  <si>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</si>
  <si>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</si>
  <si>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</si>
  <si>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</si>
  <si>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</si>
  <si>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</si>
  <si>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</si>
  <si>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</si>
  <si>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</si>
  <si>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</si>
  <si>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</si>
  <si>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</si>
  <si>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</si>
  <si>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</si>
  <si>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</si>
  <si>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</si>
  <si>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</si>
  <si>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</si>
  <si>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</si>
  <si>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</si>
  <si>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</si>
  <si>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</si>
  <si>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</si>
  <si>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</si>
  <si>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</si>
  <si>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</si>
  <si>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</si>
  <si>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</si>
  <si>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</si>
  <si>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</si>
  <si>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</si>
  <si>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</si>
  <si>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</si>
  <si>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</si>
  <si>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</si>
  <si>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</si>
  <si>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</si>
  <si>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</si>
  <si>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</si>
  <si>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</si>
  <si>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</si>
  <si>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</si>
  <si>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</si>
  <si>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</si>
  <si>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</si>
  <si>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</si>
  <si>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</si>
  <si>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</si>
  <si>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</si>
  <si>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</si>
  <si>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</si>
  <si>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</si>
  <si>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</si>
  <si>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</si>
  <si>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</si>
  <si>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</si>
  <si>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</si>
  <si>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</si>
  <si>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</si>
  <si>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</si>
  <si>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</si>
  <si>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</si>
  <si>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</si>
  <si>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</si>
  <si>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</si>
  <si>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</si>
  <si>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</si>
  <si>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</si>
  <si>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</si>
  <si>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</si>
  <si>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</si>
  <si>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</si>
  <si>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</si>
  <si>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</si>
  <si>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</si>
  <si>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</si>
  <si>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</si>
  <si>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</si>
  <si>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</si>
  <si>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</si>
  <si>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</si>
  <si>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</si>
  <si>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</si>
  <si>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</si>
  <si>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</si>
  <si>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</si>
  <si>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</si>
  <si>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</si>
  <si>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</si>
  <si>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</si>
  <si>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</si>
  <si>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</si>
  <si>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</si>
  <si>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</si>
  <si>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</si>
  <si>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</si>
  <si>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</si>
  <si>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</si>
  <si>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</si>
  <si>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</si>
  <si>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</si>
  <si>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</si>
  <si>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</si>
  <si>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</si>
  <si>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</si>
  <si>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</si>
  <si>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</si>
  <si>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</si>
  <si>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</si>
  <si>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</si>
  <si>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</si>
  <si>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</si>
  <si>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</si>
  <si>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</si>
  <si>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</si>
  <si>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</si>
  <si>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</si>
  <si>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</si>
  <si>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</si>
  <si>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</si>
  <si>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</si>
  <si>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</si>
  <si>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</si>
  <si>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</si>
  <si>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</si>
  <si>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</si>
  <si>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</si>
  <si>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</si>
  <si>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</si>
  <si>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</si>
  <si>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</si>
  <si>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</si>
  <si>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</si>
  <si>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</si>
  <si>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</si>
  <si>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</si>
  <si>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</si>
  <si>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</si>
  <si>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</si>
  <si>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</si>
  <si>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</si>
  <si>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</si>
  <si>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</si>
  <si>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</si>
  <si>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</si>
  <si>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</si>
  <si>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</si>
  <si>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</si>
  <si>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</si>
  <si>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</si>
  <si>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</si>
  <si>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</si>
  <si>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</si>
  <si>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</si>
  <si>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</si>
  <si>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</si>
  <si>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</si>
  <si>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</si>
  <si>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</si>
  <si>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</si>
  <si>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</si>
  <si>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</si>
  <si>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</si>
  <si>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</si>
  <si>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</si>
  <si>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</si>
  <si>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</si>
  <si>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</si>
  <si>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</si>
  <si>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</si>
  <si>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</si>
  <si>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</si>
  <si>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</si>
  <si>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</si>
  <si>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</si>
  <si>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</si>
  <si>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</si>
  <si>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</si>
  <si>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</si>
  <si>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</si>
  <si>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</si>
  <si>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</si>
  <si>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</si>
  <si>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</si>
  <si>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</si>
  <si>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</si>
  <si>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</si>
  <si>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</si>
  <si>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</si>
  <si>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</si>
  <si>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</si>
  <si>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</si>
  <si>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</si>
  <si>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</si>
  <si>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</si>
  <si>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</si>
  <si>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</si>
  <si>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</si>
  <si>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</si>
  <si>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</si>
  <si>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</si>
  <si>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</si>
  <si>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</si>
  <si>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</si>
  <si>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</si>
  <si>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</si>
  <si>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</si>
  <si>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</si>
  <si>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</si>
  <si>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</si>
  <si>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</si>
  <si>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</si>
  <si>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</si>
  <si>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</si>
  <si>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</si>
  <si>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</si>
  <si>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</si>
  <si>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</si>
  <si>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</si>
  <si>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</si>
  <si>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</si>
  <si>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</si>
  <si>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</si>
  <si>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</si>
  <si>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</si>
  <si>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</si>
  <si>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</si>
  <si>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</si>
  <si>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</si>
  <si>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</si>
  <si>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</si>
  <si>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</si>
  <si>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</si>
  <si>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</si>
  <si>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</si>
  <si>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</si>
  <si>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</si>
  <si>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</si>
  <si>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</si>
  <si>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</si>
  <si>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</si>
  <si>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</si>
  <si>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</si>
  <si>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</si>
  <si>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</si>
  <si>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</si>
  <si>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</si>
  <si>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</si>
  <si>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</si>
  <si>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</si>
  <si>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</si>
  <si>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</si>
  <si>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</si>
  <si>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</si>
  <si>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</si>
  <si>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</si>
  <si>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</si>
  <si>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</si>
  <si>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</si>
  <si>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</si>
  <si>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</si>
  <si>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</si>
  <si>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</si>
  <si>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</si>
  <si>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</si>
  <si>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</si>
  <si>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</si>
  <si>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</si>
  <si>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</si>
  <si>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</si>
  <si>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</si>
  <si>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</si>
  <si>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</si>
  <si>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</si>
  <si>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</si>
  <si>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</si>
  <si>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</si>
  <si>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</si>
  <si>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</si>
  <si>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</si>
  <si>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</si>
  <si>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</si>
  <si>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</si>
  <si>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</si>
  <si>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</si>
  <si>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</si>
  <si>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</si>
  <si>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</si>
  <si>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</si>
  <si>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</si>
  <si>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</si>
  <si>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</si>
  <si>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</si>
  <si>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</si>
  <si>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</si>
  <si>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</si>
  <si>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</si>
  <si>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</si>
  <si>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</si>
  <si>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</si>
  <si>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</si>
  <si>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</si>
  <si>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</si>
  <si>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</si>
  <si>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</si>
  <si>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</si>
  <si>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</si>
  <si>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</si>
  <si>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</si>
  <si>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</si>
  <si>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</si>
  <si>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</si>
  <si>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</si>
  <si>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</si>
  <si>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</si>
  <si>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</si>
  <si>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</si>
  <si>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</si>
  <si>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</si>
  <si>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</si>
  <si>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</si>
  <si>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</si>
  <si>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</si>
  <si>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</si>
  <si>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</si>
  <si>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</si>
  <si>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</si>
  <si>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</si>
  <si>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</si>
  <si>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</si>
  <si>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</si>
  <si>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</si>
  <si>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</si>
  <si>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</si>
  <si>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</si>
  <si>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</si>
  <si>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</si>
  <si>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</si>
  <si>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</si>
  <si>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</si>
  <si>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</si>
  <si>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</si>
  <si>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</si>
  <si>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</si>
  <si>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</si>
  <si>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</si>
  <si>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</si>
  <si>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</si>
  <si>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</si>
  <si>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</si>
  <si>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</si>
  <si>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</si>
  <si>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</si>
  <si>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</si>
  <si>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</si>
  <si>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</si>
  <si>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</si>
  <si>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</si>
  <si>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</si>
  <si>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</si>
  <si>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</si>
  <si>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</si>
  <si>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</si>
  <si>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</si>
  <si>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</si>
  <si>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</si>
  <si>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</si>
  <si>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</si>
  <si>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</si>
  <si>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</si>
  <si>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</si>
  <si>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</si>
  <si>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</si>
  <si>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</si>
  <si>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</si>
  <si>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</si>
  <si>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</si>
  <si>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</si>
  <si>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</si>
  <si>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</si>
  <si>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</si>
  <si>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</si>
  <si>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</si>
  <si>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</si>
  <si>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</si>
  <si>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</si>
  <si>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</si>
  <si>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</si>
  <si>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</si>
  <si>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</si>
  <si>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</si>
  <si>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</si>
  <si>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</si>
  <si>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</si>
  <si>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</si>
  <si>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</si>
  <si>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</si>
  <si>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</si>
  <si>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</si>
  <si>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</si>
  <si>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</si>
  <si>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</si>
  <si>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</si>
  <si>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</si>
  <si>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</si>
  <si>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</si>
  <si>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</si>
  <si>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</si>
  <si>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</si>
  <si>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</si>
  <si>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</si>
  <si>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</si>
  <si>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</si>
  <si>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</si>
  <si>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</si>
  <si>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</si>
  <si>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</si>
  <si>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</si>
  <si>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</si>
  <si>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</si>
  <si>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</si>
  <si>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</si>
  <si>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</si>
  <si>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</si>
  <si>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</si>
  <si>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</si>
  <si>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</si>
  <si>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</si>
  <si>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</si>
  <si>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</si>
  <si>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</si>
  <si>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</si>
  <si>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</si>
  <si>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</si>
  <si>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</si>
  <si>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</si>
  <si>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</si>
  <si>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</si>
  <si>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</si>
  <si>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</si>
  <si>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</si>
  <si>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</si>
  <si>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</si>
  <si>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</si>
  <si>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</si>
  <si>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</si>
  <si>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</si>
  <si>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</si>
  <si>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</si>
  <si>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</si>
  <si>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</si>
  <si>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</si>
  <si>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</si>
  <si>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</si>
  <si>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</si>
  <si>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</si>
  <si>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</si>
  <si>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</si>
  <si>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</si>
  <si>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</si>
  <si>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</si>
  <si>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</si>
  <si>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</si>
  <si>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</si>
  <si>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</si>
  <si>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</si>
  <si>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</si>
  <si>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</si>
  <si>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</si>
  <si>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</si>
  <si>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</si>
  <si>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</si>
  <si>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</si>
  <si>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</si>
  <si>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</si>
  <si>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</si>
  <si>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</si>
  <si>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</si>
  <si>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</si>
  <si>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</si>
  <si>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</si>
  <si>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</si>
  <si>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</si>
  <si>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</si>
  <si>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</si>
  <si>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</si>
  <si>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</si>
  <si>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</si>
  <si>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</si>
  <si>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</si>
  <si>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</si>
  <si>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</si>
  <si>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</si>
  <si>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</si>
  <si>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</si>
  <si>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</si>
  <si>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</si>
  <si>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</si>
  <si>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</si>
  <si>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</si>
  <si>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</si>
  <si>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</si>
  <si>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</si>
  <si>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</si>
  <si>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</si>
  <si>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</si>
  <si>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</si>
  <si>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</si>
  <si>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</si>
  <si>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</si>
  <si>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</si>
  <si>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</si>
  <si>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</si>
  <si>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</si>
  <si>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</si>
  <si>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</si>
  <si>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</si>
  <si>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</si>
  <si>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</si>
  <si>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</si>
  <si>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</si>
  <si>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</si>
  <si>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</si>
  <si>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</si>
  <si>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</si>
  <si>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</si>
  <si>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</si>
  <si>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</si>
  <si>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</si>
  <si>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</si>
  <si>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</si>
  <si>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</si>
  <si>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</si>
  <si>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</si>
  <si>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</si>
  <si>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</si>
  <si>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</si>
  <si>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</si>
  <si>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</si>
  <si>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</si>
  <si>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</si>
  <si>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</si>
  <si>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</si>
  <si>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</si>
  <si>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</si>
  <si>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</si>
  <si>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</si>
  <si>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</si>
  <si>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</si>
  <si>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</si>
  <si>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</si>
  <si>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</si>
  <si>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</si>
  <si>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</si>
  <si>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</si>
  <si>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</si>
  <si>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</si>
  <si>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</si>
  <si>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</si>
  <si>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</si>
  <si>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</si>
  <si>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</si>
  <si>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</si>
  <si>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</si>
  <si>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</si>
  <si>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</si>
  <si>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</si>
  <si>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</si>
  <si>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</si>
  <si>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</si>
  <si>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</si>
  <si>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</si>
  <si>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</si>
  <si>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</si>
  <si>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</si>
  <si>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</si>
  <si>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</si>
  <si>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</si>
  <si>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</si>
  <si>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</si>
  <si>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</si>
  <si>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</si>
  <si>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</si>
  <si>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</si>
  <si>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</si>
  <si>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</si>
  <si>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</si>
  <si>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</si>
  <si>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</si>
  <si>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</si>
  <si>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</si>
  <si>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</si>
  <si>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</si>
  <si>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</si>
  <si>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</si>
  <si>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</si>
  <si>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</si>
  <si>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</si>
  <si>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</si>
  <si>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</si>
  <si>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</si>
  <si>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</si>
  <si>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</si>
  <si>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</si>
  <si>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</si>
  <si>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</si>
  <si>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</si>
  <si>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</si>
  <si>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</si>
  <si>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</si>
  <si>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</si>
  <si>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</si>
  <si>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</si>
  <si>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</si>
  <si>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</si>
  <si>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</si>
  <si>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</si>
  <si>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</si>
  <si>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</si>
  <si>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</si>
  <si>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</si>
  <si>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</si>
  <si>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</si>
  <si>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</si>
  <si>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</si>
  <si>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</si>
  <si>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</si>
  <si>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</si>
  <si>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</si>
  <si>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</si>
  <si>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</si>
  <si>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</si>
  <si>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</si>
  <si>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</si>
  <si>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</si>
  <si>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</si>
  <si>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</si>
  <si>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</si>
  <si>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</si>
  <si>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</si>
  <si>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</si>
  <si>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</si>
  <si>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</si>
  <si>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</si>
  <si>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</si>
  <si>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</si>
  <si>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</si>
  <si>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</si>
  <si>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</si>
  <si>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</si>
  <si>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</si>
  <si>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</si>
  <si>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</si>
  <si>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</si>
  <si>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</si>
  <si>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</si>
  <si>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</si>
  <si>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</si>
  <si>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</si>
  <si>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</si>
  <si>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</si>
  <si>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</si>
  <si>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</si>
  <si>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</si>
  <si>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</si>
  <si>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</si>
  <si>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</si>
  <si>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</si>
  <si>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</si>
  <si>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</si>
  <si>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</si>
  <si>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</si>
  <si>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</si>
  <si>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</si>
  <si>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</si>
  <si>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</si>
  <si>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</si>
  <si>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</si>
  <si>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</si>
  <si>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</si>
  <si>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</si>
  <si>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</si>
  <si>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</si>
  <si>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</si>
  <si>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</si>
  <si>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</si>
  <si>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</si>
  <si>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</si>
  <si>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</si>
  <si>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</si>
  <si>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</si>
  <si>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</si>
  <si>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</si>
  <si>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</si>
  <si>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</si>
  <si>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</si>
  <si>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</si>
  <si>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</si>
  <si>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</si>
  <si>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</si>
  <si>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</si>
  <si>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</si>
  <si>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</si>
  <si>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</si>
  <si>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</si>
  <si>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</si>
  <si>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</si>
  <si>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</si>
  <si>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</si>
  <si>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</si>
  <si>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</si>
  <si>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</si>
  <si>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</si>
  <si>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</si>
  <si>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</si>
  <si>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</si>
  <si>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</si>
  <si>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</si>
  <si>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</si>
  <si>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</si>
  <si>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</si>
  <si>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</si>
  <si>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</si>
  <si>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</si>
  <si>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</si>
  <si>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</si>
  <si>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</si>
  <si>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</si>
  <si>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</si>
  <si>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</si>
  <si>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</si>
  <si>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</si>
  <si>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</si>
  <si>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</si>
  <si>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</si>
  <si>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</si>
  <si>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</si>
  <si>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</si>
  <si>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</si>
  <si>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</si>
  <si>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</si>
  <si>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</si>
  <si>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</si>
  <si>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</si>
  <si>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</si>
  <si>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</si>
  <si>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</si>
  <si>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</si>
  <si>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</si>
  <si>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</si>
  <si>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</si>
  <si>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</si>
  <si>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</si>
  <si>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</si>
  <si>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</si>
  <si>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</si>
  <si>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</si>
  <si>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</si>
  <si>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</si>
  <si>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</si>
  <si>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</si>
  <si>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</si>
  <si>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</si>
  <si>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</si>
  <si>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</si>
  <si>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</si>
  <si>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</si>
  <si>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</si>
  <si>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</si>
  <si>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</si>
  <si>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</si>
  <si>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</si>
  <si>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</si>
  <si>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</si>
  <si>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</si>
  <si>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</si>
  <si>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</si>
  <si>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</si>
  <si>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</si>
  <si>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</si>
  <si>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</si>
  <si>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</si>
  <si>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</si>
  <si>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</si>
  <si>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</si>
  <si>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</si>
  <si>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</si>
  <si>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</si>
  <si>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</si>
  <si>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</si>
  <si>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</si>
  <si>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</si>
  <si>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</si>
  <si>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</si>
  <si>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</si>
  <si>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</si>
  <si>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</si>
  <si>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</si>
  <si>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</si>
  <si>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</si>
  <si>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</si>
  <si>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</si>
  <si>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</si>
  <si>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</si>
  <si>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</si>
  <si>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</si>
  <si>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</si>
  <si>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</si>
  <si>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</si>
  <si>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</si>
  <si>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</si>
  <si>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</si>
  <si>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</si>
  <si>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</si>
  <si>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</si>
  <si>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</si>
  <si>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</si>
  <si>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</si>
  <si>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</si>
  <si>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</si>
  <si>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</si>
  <si>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</si>
  <si>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</si>
  <si>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</si>
  <si>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</si>
  <si>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</si>
  <si>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</si>
  <si>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</si>
  <si>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</si>
  <si>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</si>
  <si>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</si>
  <si>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</si>
  <si>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</si>
  <si>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</si>
  <si>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</si>
  <si>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</si>
  <si>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</si>
  <si>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</si>
  <si>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</si>
  <si>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</si>
  <si>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</si>
  <si>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</si>
  <si>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</si>
  <si>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</si>
  <si>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</si>
  <si>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</si>
  <si>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</si>
  <si>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</si>
  <si>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</si>
  <si>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</si>
  <si>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</si>
  <si>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</si>
  <si>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</si>
  <si>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</si>
  <si>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</si>
  <si>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</si>
  <si>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</si>
  <si>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</si>
  <si>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</si>
  <si>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</si>
  <si>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</si>
  <si>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</si>
  <si>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</si>
  <si>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</si>
  <si>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</si>
  <si>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</si>
  <si>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</si>
  <si>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</si>
  <si>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</si>
  <si>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</si>
  <si>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</si>
  <si>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</si>
  <si>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</si>
  <si>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</si>
  <si>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</si>
  <si>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</si>
  <si>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</si>
  <si>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</si>
  <si>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</si>
  <si>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</si>
  <si>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</si>
  <si>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</si>
  <si>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</si>
  <si>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</si>
  <si>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</si>
  <si>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</si>
  <si>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</si>
  <si>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</si>
  <si>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</si>
  <si>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</si>
  <si>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</si>
  <si>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</si>
  <si>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</si>
  <si>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</si>
  <si>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</si>
  <si>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</si>
  <si>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</si>
  <si>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</si>
  <si>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</si>
  <si>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</si>
  <si>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</si>
  <si>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</si>
  <si>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</si>
  <si>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</si>
  <si>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</si>
  <si>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</si>
  <si>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</si>
  <si>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</si>
  <si>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</si>
  <si>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</si>
  <si>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</si>
  <si>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</si>
  <si>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</si>
  <si>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</si>
  <si>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</si>
  <si>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</si>
  <si>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</si>
  <si>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</si>
  <si>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</si>
  <si>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</si>
  <si>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</si>
  <si>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</si>
  <si>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</si>
  <si>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</si>
  <si>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</si>
  <si>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</si>
  <si>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</si>
  <si>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</si>
  <si>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</si>
  <si>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</si>
  <si>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</si>
  <si>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</si>
  <si>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</si>
  <si>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</si>
  <si>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</si>
  <si>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</si>
  <si>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</si>
  <si>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</si>
  <si>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</si>
  <si>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</si>
  <si>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</si>
  <si>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</si>
  <si>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</si>
  <si>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</si>
  <si>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</si>
  <si>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</si>
  <si>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</si>
  <si>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</si>
  <si>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</si>
  <si>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</si>
  <si>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</si>
  <si>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</si>
  <si>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</si>
  <si>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</si>
  <si>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</si>
  <si>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</si>
  <si>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</si>
  <si>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</si>
  <si>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</si>
  <si>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</si>
  <si>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</si>
  <si>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</si>
  <si>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</si>
  <si>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</si>
  <si>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</si>
  <si>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</si>
  <si>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</si>
  <si>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</si>
  <si>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</si>
  <si>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</si>
  <si>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</si>
  <si>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</si>
  <si>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</si>
  <si>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</si>
  <si>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</si>
  <si>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</si>
  <si>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</si>
  <si>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</si>
  <si>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</si>
  <si>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</si>
  <si>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</si>
  <si>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</si>
  <si>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</si>
  <si>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</si>
  <si>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</si>
  <si>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</si>
  <si>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</si>
  <si>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</si>
  <si>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</si>
  <si>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</si>
  <si>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</si>
  <si>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</si>
  <si>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</si>
  <si>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</si>
  <si>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</si>
  <si>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</si>
  <si>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</si>
  <si>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</si>
  <si>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</si>
  <si>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</si>
  <si>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</si>
  <si>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</si>
  <si>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</si>
  <si>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</si>
  <si>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</si>
  <si>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</si>
  <si>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</si>
  <si>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</si>
  <si>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</si>
  <si>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</si>
  <si>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</si>
  <si>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</si>
  <si>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</si>
  <si>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</si>
  <si>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</si>
  <si>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</si>
  <si>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</si>
  <si>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</si>
  <si>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</si>
  <si>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</si>
  <si>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</si>
  <si>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</si>
  <si>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</si>
  <si>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</si>
  <si>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</si>
  <si>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</si>
  <si>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</si>
  <si>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</si>
  <si>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</si>
  <si>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</si>
  <si>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</si>
  <si>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</si>
  <si>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</si>
  <si>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</si>
  <si>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</si>
  <si>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</si>
  <si>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</si>
  <si>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</si>
  <si>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</si>
  <si>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</si>
  <si>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</si>
  <si>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</si>
  <si>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</si>
  <si>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</si>
  <si>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</si>
  <si>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</si>
  <si>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</si>
  <si>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</si>
  <si>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</si>
  <si>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</si>
  <si>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</si>
  <si>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</si>
  <si>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</si>
  <si>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</si>
  <si>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</si>
  <si>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</si>
  <si>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</si>
  <si>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</si>
  <si>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</si>
  <si>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</si>
  <si>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</si>
  <si>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</si>
  <si>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</si>
  <si>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</si>
  <si>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</si>
  <si>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</si>
  <si>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</si>
  <si>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</si>
  <si>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</si>
  <si>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</si>
  <si>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</si>
  <si>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</si>
  <si>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</si>
  <si>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</si>
  <si>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</si>
  <si>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</si>
  <si>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</si>
  <si>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</si>
  <si>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</si>
  <si>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</si>
  <si>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</si>
  <si>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</si>
  <si>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</si>
  <si>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</si>
  <si>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</si>
  <si>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</si>
  <si>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</si>
  <si>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</si>
  <si>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</si>
  <si>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</si>
  <si>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</si>
  <si>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</si>
  <si>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</si>
  <si>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</si>
  <si>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</si>
  <si>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</si>
  <si>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</si>
  <si>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</si>
  <si>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</si>
  <si>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</si>
  <si>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</si>
  <si>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</si>
  <si>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</si>
  <si>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</si>
  <si>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</si>
  <si>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</si>
  <si>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</si>
  <si>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</si>
  <si>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</si>
  <si>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</si>
  <si>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</si>
  <si>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</si>
  <si>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</si>
  <si>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</si>
  <si>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</si>
  <si>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</si>
  <si>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</si>
  <si>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</si>
  <si>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</si>
  <si>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</si>
  <si>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</si>
  <si>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</si>
  <si>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</si>
  <si>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</si>
  <si>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</si>
  <si>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</si>
  <si>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</si>
  <si>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</si>
  <si>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</si>
  <si>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</si>
  <si>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</si>
  <si>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</si>
  <si>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</si>
  <si>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</si>
  <si>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</si>
  <si>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</si>
  <si>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</si>
  <si>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</si>
  <si>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</si>
  <si>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</si>
  <si>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</si>
  <si>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</si>
  <si>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</si>
  <si>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</si>
  <si>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</si>
  <si>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</si>
  <si>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</si>
  <si>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</si>
  <si>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</si>
  <si>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</si>
  <si>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</si>
  <si>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</si>
  <si>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</si>
  <si>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</si>
  <si>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</si>
  <si>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</si>
  <si>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</si>
  <si>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</si>
  <si>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</si>
  <si>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</si>
  <si>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</si>
  <si>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</si>
  <si>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</si>
  <si>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</si>
  <si>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</si>
  <si>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</si>
  <si>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</si>
  <si>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</si>
  <si>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</si>
  <si>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</si>
  <si>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</si>
  <si>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</si>
  <si>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</si>
  <si>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</si>
  <si>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</si>
  <si>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</si>
  <si>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</si>
  <si>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</si>
  <si>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</si>
  <si>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</si>
  <si>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</si>
  <si>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</si>
  <si>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</si>
  <si>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</si>
  <si>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</si>
  <si>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</si>
  <si>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</si>
  <si>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</si>
  <si>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</si>
  <si>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</si>
  <si>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</si>
  <si>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</si>
  <si>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</si>
  <si>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</si>
  <si>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</si>
  <si>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</si>
  <si>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</si>
  <si>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</si>
  <si>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</si>
  <si>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</si>
  <si>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</si>
  <si>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</si>
  <si>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</si>
  <si>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</si>
  <si>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</si>
  <si>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</si>
  <si>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</si>
  <si>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</si>
  <si>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</si>
  <si>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</si>
  <si>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</si>
  <si>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</si>
  <si>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</si>
  <si>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</si>
  <si>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</si>
  <si>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</si>
  <si>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</si>
  <si>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</si>
  <si>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</si>
  <si>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</si>
  <si>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</si>
  <si>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</si>
  <si>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</si>
  <si>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</si>
  <si>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</si>
  <si>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</si>
  <si>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</si>
  <si>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</si>
  <si>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</si>
  <si>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</si>
  <si>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</si>
  <si>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</si>
  <si>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</si>
  <si>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</si>
  <si>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</si>
  <si>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</si>
  <si>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</si>
  <si>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</si>
  <si>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</si>
  <si>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</si>
  <si>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</si>
  <si>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</si>
  <si>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</si>
  <si>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</si>
  <si>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</si>
  <si>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</si>
  <si>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</si>
  <si>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</si>
  <si>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</si>
  <si>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</si>
  <si>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</si>
  <si>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</si>
  <si>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</si>
  <si>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</si>
  <si>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</si>
  <si>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</si>
  <si>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</si>
  <si>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</si>
  <si>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</si>
  <si>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</si>
  <si>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</si>
  <si>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</si>
  <si>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</si>
  <si>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</si>
  <si>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</si>
  <si>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</si>
  <si>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</si>
  <si>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</si>
  <si>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</si>
  <si>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</si>
  <si>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</si>
  <si>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</si>
  <si>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</si>
  <si>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</si>
  <si>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</si>
  <si>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</si>
  <si>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</si>
  <si>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</si>
  <si>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</si>
  <si>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</si>
  <si>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</si>
  <si>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</si>
  <si>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</si>
  <si>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</si>
  <si>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</si>
  <si>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</si>
  <si>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</si>
  <si>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</si>
  <si>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</si>
  <si>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</si>
  <si>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</si>
  <si>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</si>
  <si>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</si>
  <si>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</si>
  <si>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</si>
  <si>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</si>
  <si>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</si>
  <si>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</si>
  <si>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</si>
  <si>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</si>
  <si>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</si>
  <si>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</si>
  <si>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</si>
  <si>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</si>
  <si>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</si>
  <si>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</si>
  <si>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</si>
  <si>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</si>
  <si>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</si>
  <si>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</si>
  <si>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</si>
  <si>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</si>
  <si>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</si>
  <si>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</si>
  <si>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</si>
  <si>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</si>
  <si>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</si>
  <si>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</si>
  <si>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</si>
  <si>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</si>
  <si>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</si>
  <si>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</si>
  <si>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</si>
  <si>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</si>
  <si>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</si>
  <si>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</si>
  <si>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</si>
  <si>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</si>
  <si>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</si>
  <si>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</si>
  <si>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</si>
  <si>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</si>
  <si>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</si>
  <si>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</si>
  <si>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</si>
  <si>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</si>
  <si>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</si>
  <si>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</si>
  <si>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</si>
  <si>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</si>
  <si>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</si>
  <si>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</si>
  <si>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</si>
  <si>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</si>
  <si>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</si>
  <si>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</si>
  <si>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</si>
  <si>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</si>
  <si>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</si>
  <si>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</si>
  <si>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</si>
  <si>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</si>
  <si>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</si>
  <si>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</si>
  <si>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</si>
  <si>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</si>
  <si>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</si>
  <si>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</si>
  <si>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</si>
  <si>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</si>
  <si>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</si>
  <si>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</si>
  <si>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</si>
  <si>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</si>
  <si>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</si>
  <si>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</si>
  <si>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</si>
  <si>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</si>
  <si>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</si>
  <si>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</si>
  <si>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</si>
  <si>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</si>
  <si>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</si>
  <si>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</si>
  <si>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</si>
  <si>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</si>
  <si>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</si>
  <si>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</si>
  <si>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</si>
  <si>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</si>
  <si>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</si>
  <si>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</si>
  <si>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</si>
  <si>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</si>
  <si>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</si>
  <si>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</si>
  <si>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</si>
  <si>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</si>
  <si>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</si>
  <si>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</si>
  <si>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</si>
  <si>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</si>
  <si>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</si>
  <si>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</si>
  <si>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</si>
  <si>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</si>
  <si>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</si>
  <si>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</si>
  <si>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</si>
  <si>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</si>
  <si>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</si>
  <si>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</si>
  <si>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</si>
  <si>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</si>
  <si>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</si>
  <si>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</si>
  <si>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</si>
  <si>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</si>
  <si>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</si>
  <si>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</si>
  <si>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</si>
  <si>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</si>
  <si>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</si>
  <si>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</si>
  <si>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</si>
  <si>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</si>
  <si>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</si>
  <si>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</si>
  <si>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</si>
  <si>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</si>
  <si>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</si>
  <si>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</si>
  <si>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</si>
  <si>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</si>
  <si>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</si>
  <si>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</si>
  <si>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</si>
  <si>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</si>
  <si>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</si>
  <si>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</si>
  <si>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</si>
  <si>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</si>
  <si>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</si>
  <si>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</si>
  <si>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</si>
  <si>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</si>
  <si>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</si>
  <si>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</si>
  <si>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</si>
  <si>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</si>
  <si>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</si>
  <si>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</si>
  <si>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</si>
  <si>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</si>
  <si>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</si>
  <si>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</si>
  <si>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</si>
  <si>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</si>
  <si>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</si>
  <si>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</si>
  <si>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</si>
  <si>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</si>
  <si>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</si>
  <si>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</si>
  <si>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</si>
  <si>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</si>
  <si>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</si>
  <si>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</si>
  <si>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</si>
  <si>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</si>
  <si>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</si>
  <si>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</si>
  <si>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</si>
  <si>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</si>
  <si>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</si>
  <si>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</si>
  <si>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</si>
  <si>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</si>
  <si>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</si>
  <si>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</si>
  <si>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</si>
  <si>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</si>
  <si>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</si>
  <si>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</si>
  <si>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</si>
  <si>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</si>
  <si>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</si>
  <si>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</si>
  <si>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</si>
  <si>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</si>
  <si>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</si>
  <si>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</si>
  <si>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</si>
  <si>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</si>
  <si>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</si>
  <si>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</si>
  <si>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</si>
  <si>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</si>
  <si>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</si>
  <si>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</si>
  <si>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</si>
  <si>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</si>
  <si>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</si>
  <si>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</si>
  <si>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</si>
  <si>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</si>
  <si>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</si>
  <si>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</si>
  <si>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</si>
  <si>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</si>
  <si>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</si>
  <si>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</si>
  <si>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</si>
  <si>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</si>
  <si>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</si>
  <si>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</si>
  <si>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</si>
  <si>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</si>
  <si>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</si>
  <si>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</si>
  <si>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</si>
  <si>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</si>
  <si>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</si>
  <si>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</si>
  <si>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</si>
  <si>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</si>
  <si>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</si>
  <si>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</si>
  <si>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</si>
  <si>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</si>
  <si>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</si>
  <si>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</si>
  <si>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</si>
  <si>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</si>
  <si>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</si>
  <si>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</si>
  <si>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</si>
  <si>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</si>
  <si>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</si>
  <si>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</si>
  <si>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</si>
  <si>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</si>
  <si>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</si>
  <si>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</si>
  <si>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</si>
  <si>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</si>
  <si>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</si>
  <si>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</si>
  <si>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</si>
  <si>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</si>
  <si>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</si>
  <si>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</si>
  <si>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</si>
  <si>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</si>
  <si>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</si>
  <si>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</si>
  <si>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</si>
  <si>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</si>
  <si>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</si>
  <si>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</si>
  <si>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</si>
  <si>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</si>
  <si>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</si>
  <si>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</si>
  <si>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</si>
  <si>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</si>
  <si>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</si>
  <si>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</si>
  <si>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</si>
  <si>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</si>
  <si>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</si>
  <si>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</si>
  <si>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</si>
  <si>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</si>
  <si>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</si>
  <si>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</si>
  <si>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</si>
  <si>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</si>
  <si>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</si>
  <si>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</si>
  <si>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</si>
  <si>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</si>
  <si>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</si>
  <si>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</si>
  <si>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</si>
  <si>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</si>
  <si>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</si>
  <si>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</si>
  <si>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</si>
  <si>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</si>
  <si>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</si>
  <si>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</si>
  <si>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</si>
  <si>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</si>
  <si>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</si>
  <si>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</si>
  <si>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</si>
  <si>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</si>
  <si>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</si>
  <si>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</si>
  <si>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</si>
  <si>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</si>
  <si>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</si>
  <si>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</si>
  <si>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</si>
  <si>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</si>
  <si>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</si>
  <si>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</si>
  <si>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</si>
  <si>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</si>
  <si>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</si>
  <si>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</si>
  <si>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</si>
  <si>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</si>
  <si>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</si>
  <si>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</si>
  <si>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</si>
  <si>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</si>
  <si>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</si>
  <si>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</si>
  <si>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</si>
  <si>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</si>
  <si>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</si>
  <si>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</si>
  <si>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</si>
  <si>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</si>
  <si>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</si>
  <si>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</si>
  <si>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</si>
  <si>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</si>
  <si>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</si>
  <si>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</si>
  <si>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</si>
  <si>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</si>
  <si>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</si>
  <si>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</si>
  <si>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</si>
  <si>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</si>
  <si>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</si>
  <si>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</si>
  <si>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</si>
  <si>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</si>
  <si>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</si>
  <si>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</si>
  <si>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</si>
  <si>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</si>
  <si>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</si>
  <si>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</si>
  <si>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</si>
  <si>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</si>
  <si>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</si>
  <si>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</si>
  <si>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</si>
  <si>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</si>
  <si>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</si>
  <si>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</si>
  <si>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</si>
  <si>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</si>
  <si>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</si>
  <si>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</si>
  <si>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</si>
  <si>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</si>
  <si>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</si>
  <si>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</si>
  <si>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</si>
  <si>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</si>
  <si>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</si>
  <si>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</si>
  <si>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</si>
  <si>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</si>
  <si>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</si>
  <si>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</si>
  <si>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</si>
  <si>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</si>
  <si>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</si>
  <si>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</si>
  <si>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</si>
  <si>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</si>
  <si>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</si>
  <si>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</si>
  <si>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</si>
  <si>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</si>
  <si>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</si>
  <si>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</si>
  <si>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</si>
  <si>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</si>
  <si>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</si>
  <si>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</si>
  <si>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</si>
  <si>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</si>
  <si>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</si>
  <si>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</si>
  <si>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</si>
  <si>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</si>
  <si>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</si>
  <si>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</si>
  <si>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</si>
  <si>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</si>
  <si>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</si>
  <si>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</si>
  <si>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</si>
  <si>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</si>
  <si>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</si>
  <si>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</si>
  <si>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</si>
  <si>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</si>
  <si>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</si>
  <si>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</si>
  <si>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</si>
  <si>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</si>
  <si>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</si>
  <si>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</si>
  <si>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</si>
  <si>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</si>
  <si>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</si>
  <si>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</si>
  <si>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</si>
  <si>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</si>
  <si>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</si>
  <si>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</si>
  <si>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</si>
  <si>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</si>
  <si>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</si>
  <si>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</si>
  <si>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</si>
  <si>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</si>
  <si>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</si>
  <si>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</si>
  <si>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</si>
  <si>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</si>
  <si>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</si>
  <si>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</si>
  <si>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</si>
  <si>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</si>
  <si>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</si>
  <si>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</si>
  <si>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</si>
  <si>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</si>
  <si>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</si>
  <si>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</si>
  <si>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</si>
  <si>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</si>
  <si>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</si>
  <si>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</si>
  <si>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</si>
  <si>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</si>
  <si>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</si>
  <si>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</si>
  <si>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</si>
  <si>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</si>
  <si>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</si>
  <si>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</si>
  <si>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</si>
  <si>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</si>
  <si>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</si>
  <si>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</si>
  <si>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</si>
  <si>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</si>
  <si>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</si>
  <si>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</si>
  <si>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</si>
  <si>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</si>
  <si>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</si>
  <si>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</si>
  <si>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</si>
  <si>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</si>
  <si>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</si>
  <si>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</si>
  <si>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</si>
  <si>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</si>
  <si>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</si>
  <si>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</si>
  <si>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</si>
  <si>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</si>
  <si>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</si>
  <si>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</si>
  <si>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</si>
  <si>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</si>
  <si>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</si>
  <si>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</si>
  <si>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</si>
  <si>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</si>
  <si>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</si>
  <si>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</si>
  <si>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</si>
  <si>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</si>
  <si>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</si>
  <si>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</si>
  <si>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</si>
  <si>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</si>
  <si>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</si>
  <si>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</si>
  <si>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</si>
  <si>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</si>
  <si>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</si>
  <si>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</si>
  <si>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</si>
  <si>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</si>
  <si>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</si>
  <si>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</si>
  <si>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</si>
  <si>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</si>
  <si>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</si>
  <si>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</si>
  <si>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</si>
  <si>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</si>
  <si>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</si>
  <si>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</si>
  <si>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</si>
  <si>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</si>
  <si>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</si>
  <si>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</si>
  <si>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</si>
  <si>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</si>
  <si>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</si>
  <si>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</si>
  <si>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</si>
  <si>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</si>
  <si>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</si>
  <si>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</si>
  <si>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</si>
  <si>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</si>
  <si>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</si>
  <si>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</si>
  <si>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</si>
  <si>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</si>
  <si>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</si>
  <si>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</si>
  <si>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</si>
  <si>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</si>
  <si>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</si>
  <si>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</si>
  <si>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</si>
  <si>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</si>
  <si>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</si>
  <si>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</si>
  <si>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</si>
  <si>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</si>
  <si>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</si>
  <si>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</si>
  <si>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</si>
  <si>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</si>
  <si>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</si>
  <si>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</si>
  <si>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</si>
  <si>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</si>
  <si>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</si>
  <si>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</si>
  <si>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</si>
  <si>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</si>
  <si>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</si>
  <si>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</si>
  <si>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</si>
  <si>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</si>
  <si>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</si>
  <si>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</si>
  <si>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</si>
  <si>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</si>
  <si>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</si>
  <si>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</si>
  <si>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</si>
  <si>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</si>
  <si>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</si>
  <si>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</si>
  <si>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</si>
  <si>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</si>
  <si>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</si>
  <si>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</si>
  <si>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</si>
  <si>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</si>
  <si>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</si>
  <si>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</si>
  <si>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</si>
  <si>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</si>
  <si>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</si>
  <si>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</si>
  <si>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</si>
  <si>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</si>
  <si>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</si>
  <si>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</si>
  <si>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</si>
  <si>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</si>
  <si>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</si>
  <si>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</si>
  <si>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</si>
  <si>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</si>
  <si>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</si>
  <si>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</si>
  <si>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</si>
  <si>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</si>
  <si>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</si>
  <si>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</si>
  <si>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</si>
  <si>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</si>
  <si>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</si>
  <si>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</si>
  <si>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</si>
  <si>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</si>
  <si>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</si>
  <si>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</si>
  <si>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</si>
  <si>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</si>
  <si>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</si>
  <si>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</si>
  <si>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</si>
  <si>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</si>
  <si>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</si>
  <si>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</si>
  <si>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</si>
  <si>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</si>
  <si>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</si>
  <si>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</si>
  <si>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</si>
  <si>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</si>
  <si>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</si>
  <si>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</si>
  <si>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</si>
  <si>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</si>
  <si>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</si>
  <si>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</si>
  <si>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</si>
  <si>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</si>
  <si>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</si>
  <si>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</si>
  <si>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</si>
  <si>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</si>
  <si>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</si>
  <si>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</si>
  <si>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</si>
  <si>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</si>
  <si>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</si>
  <si>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</si>
  <si>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</si>
  <si>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</si>
  <si>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</si>
  <si>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</si>
  <si>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</si>
  <si>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</si>
  <si>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</si>
  <si>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</si>
  <si>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</si>
  <si>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</si>
  <si>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</si>
  <si>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</si>
  <si>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</si>
  <si>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</si>
  <si>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</si>
  <si>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</si>
  <si>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</si>
  <si>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</si>
  <si>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</si>
  <si>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</si>
  <si>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</si>
  <si>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</si>
  <si>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</si>
  <si>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</si>
  <si>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</si>
  <si>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</si>
  <si>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</si>
  <si>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</si>
  <si>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</si>
  <si>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</si>
  <si>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</si>
  <si>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</si>
  <si>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</si>
  <si>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</si>
  <si>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</si>
  <si>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</si>
  <si>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</si>
  <si>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</si>
  <si>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</si>
  <si>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</si>
  <si>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</si>
  <si>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</si>
  <si>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</si>
  <si>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</si>
  <si>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</si>
  <si>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</si>
  <si>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</si>
  <si>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</si>
  <si>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</si>
  <si>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</si>
  <si>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</si>
  <si>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</si>
  <si>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</si>
  <si>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</si>
  <si>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</si>
  <si>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</si>
  <si>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</si>
  <si>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</si>
  <si>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</si>
  <si>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</si>
  <si>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</si>
  <si>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</si>
  <si>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</si>
  <si>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</si>
  <si>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</si>
  <si>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</si>
  <si>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</si>
  <si>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</si>
  <si>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</si>
  <si>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</si>
  <si>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</si>
  <si>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</si>
  <si>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</si>
  <si>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</si>
  <si>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</si>
  <si>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</si>
  <si>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</si>
  <si>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</si>
  <si>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</si>
  <si>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</si>
  <si>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</si>
  <si>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</si>
  <si>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</si>
  <si>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</si>
  <si>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</si>
  <si>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</si>
  <si>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</si>
  <si>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</si>
  <si>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</si>
  <si>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</si>
  <si>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</si>
  <si>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</si>
  <si>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</si>
  <si>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</si>
  <si>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</si>
  <si>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</si>
  <si>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</si>
  <si>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</si>
  <si>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</si>
  <si>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</si>
  <si>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</si>
  <si>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</si>
  <si>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</si>
  <si>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</si>
  <si>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</si>
  <si>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</si>
  <si>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</si>
  <si>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</si>
  <si>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</si>
  <si>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</si>
  <si>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</si>
  <si>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</si>
  <si>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</si>
  <si>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</si>
  <si>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</si>
  <si>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</si>
  <si>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</si>
  <si>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</si>
  <si>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</si>
  <si>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</si>
  <si>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</si>
  <si>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</si>
  <si>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</si>
  <si>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</si>
  <si>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</si>
  <si>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</si>
  <si>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</si>
  <si>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</si>
  <si>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</si>
  <si>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</si>
  <si>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</si>
  <si>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</si>
  <si>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</si>
  <si>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</si>
  <si>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</si>
  <si>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</si>
  <si>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</si>
  <si>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</si>
  <si>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</si>
  <si>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</si>
  <si>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</si>
  <si>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</si>
  <si>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</si>
  <si>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</si>
  <si>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</si>
  <si>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</si>
  <si>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</si>
  <si>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</si>
  <si>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</si>
  <si>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</si>
  <si>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</si>
  <si>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</si>
  <si>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</si>
  <si>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</si>
  <si>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</si>
  <si>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</si>
  <si>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</si>
  <si>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</si>
  <si>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</si>
  <si>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</si>
  <si>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</si>
  <si>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</si>
  <si>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</si>
  <si>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</si>
  <si>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</si>
  <si>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</si>
  <si>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</si>
  <si>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</si>
  <si>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</si>
  <si>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</si>
  <si>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</si>
  <si>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</si>
  <si>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</si>
  <si>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</si>
  <si>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</si>
  <si>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</si>
  <si>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</si>
  <si>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</si>
  <si>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</si>
  <si>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</si>
  <si>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</si>
  <si>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</si>
  <si>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</si>
  <si>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</si>
  <si>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</si>
  <si>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</si>
  <si>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</si>
  <si>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</si>
  <si>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</si>
  <si>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</si>
  <si>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</si>
  <si>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</si>
  <si>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</si>
  <si>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</si>
  <si>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</si>
  <si>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</si>
  <si>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</si>
  <si>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</si>
  <si>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</si>
  <si>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</si>
  <si>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</si>
  <si>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</si>
  <si>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</si>
  <si>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</si>
  <si>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</si>
  <si>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</si>
  <si>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</si>
  <si>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</si>
  <si>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</si>
  <si>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</si>
  <si>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</si>
  <si>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</si>
  <si>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</si>
  <si>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</si>
  <si>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</si>
  <si>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</si>
  <si>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</si>
  <si>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</si>
  <si>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</si>
  <si>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</si>
  <si>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</si>
  <si>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</si>
  <si>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</si>
  <si>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</si>
  <si>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</si>
  <si>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</si>
  <si>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</si>
  <si>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</si>
  <si>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</si>
  <si>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</si>
  <si>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</si>
  <si>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</si>
  <si>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</si>
  <si>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</si>
  <si>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</si>
  <si>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</si>
  <si>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</si>
  <si>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</si>
  <si>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</si>
  <si>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</si>
  <si>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</si>
  <si>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</si>
  <si>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</si>
  <si>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</si>
  <si>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</si>
  <si>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</si>
  <si>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</si>
  <si>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</si>
  <si>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</si>
  <si>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</si>
  <si>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</si>
  <si>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</si>
  <si>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</si>
  <si>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</si>
  <si>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</si>
  <si>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</si>
  <si>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</si>
  <si>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</si>
  <si>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</si>
  <si>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</si>
  <si>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</si>
  <si>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</si>
  <si>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</si>
  <si>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</si>
  <si>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</si>
  <si>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</si>
  <si>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</si>
  <si>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</si>
  <si>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</si>
  <si>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</si>
  <si>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</si>
  <si>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</si>
  <si>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</si>
  <si>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</si>
  <si>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</si>
  <si>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</si>
  <si>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</si>
  <si>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</si>
  <si>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</si>
  <si>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</si>
  <si>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</si>
  <si>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</si>
  <si>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</si>
  <si>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</si>
  <si>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</si>
  <si>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</si>
  <si>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</si>
  <si>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</si>
  <si>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</si>
  <si>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</si>
  <si>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</si>
  <si>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</si>
  <si>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</si>
  <si>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</si>
  <si>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</si>
  <si>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</si>
  <si>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</si>
  <si>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</si>
  <si>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</si>
  <si>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</si>
  <si>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</si>
  <si>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</si>
  <si>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</si>
  <si>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</si>
  <si>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</si>
  <si>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</si>
  <si>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</si>
  <si>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</si>
  <si>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</si>
  <si>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</si>
  <si>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</si>
  <si>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</si>
  <si>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</si>
  <si>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</si>
  <si>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</si>
  <si>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</si>
  <si>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</si>
  <si>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</si>
  <si>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</si>
  <si>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</si>
  <si>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</si>
  <si>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</si>
  <si>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</si>
  <si>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</si>
  <si>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</si>
  <si>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</si>
  <si>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</si>
  <si>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</si>
  <si>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</si>
  <si>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</si>
  <si>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</si>
  <si>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</si>
  <si>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</si>
  <si>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</si>
  <si>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</si>
  <si>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</si>
  <si>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</si>
  <si>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</si>
  <si>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</si>
  <si>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</si>
  <si>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</si>
  <si>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</si>
  <si>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</si>
  <si>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</si>
  <si>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</si>
  <si>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</si>
  <si>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</si>
  <si>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</si>
  <si>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</si>
  <si>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</si>
  <si>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</si>
  <si>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</si>
  <si>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</si>
  <si>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</si>
  <si>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</si>
  <si>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</si>
  <si>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</si>
  <si>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</si>
  <si>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</si>
  <si>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</si>
  <si>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</si>
  <si>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</si>
  <si>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</si>
  <si>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</si>
  <si>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</si>
  <si>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</si>
  <si>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</si>
  <si>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</si>
  <si>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</si>
  <si>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</si>
  <si>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</si>
  <si>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</si>
  <si>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</si>
  <si>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</si>
  <si>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</si>
  <si>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</si>
  <si>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</si>
  <si>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</si>
  <si>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</si>
  <si>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</si>
  <si>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</si>
  <si>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</si>
  <si>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</si>
  <si>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</si>
  <si>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</si>
  <si>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</si>
  <si>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</si>
  <si>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</si>
  <si>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</si>
  <si>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</si>
  <si>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</si>
  <si>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</si>
  <si>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</si>
  <si>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</si>
  <si>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</si>
  <si>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</si>
  <si>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</si>
  <si>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</si>
  <si>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</si>
  <si>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</si>
  <si>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</si>
  <si>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</si>
  <si>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</si>
  <si>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</si>
  <si>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</si>
  <si>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</si>
  <si>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</si>
  <si>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</si>
  <si>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</si>
  <si>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</si>
  <si>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</si>
  <si>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</si>
  <si>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</si>
  <si>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</si>
  <si>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</si>
  <si>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</si>
  <si>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</si>
  <si>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</si>
  <si>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</si>
  <si>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</si>
  <si>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</si>
  <si>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</si>
  <si>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</si>
  <si>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</si>
  <si>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</si>
  <si>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</si>
  <si>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</si>
  <si>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</si>
  <si>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</si>
  <si>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</si>
  <si>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</si>
  <si>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</si>
  <si>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</si>
  <si>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</si>
  <si>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</si>
  <si>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</si>
  <si>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</si>
  <si>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</si>
  <si>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</si>
  <si>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</si>
  <si>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</si>
  <si>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</si>
  <si>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</si>
  <si>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</si>
  <si>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</si>
  <si>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</si>
  <si>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</si>
  <si>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</si>
  <si>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</si>
  <si>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</si>
  <si>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</si>
  <si>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</si>
  <si>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</si>
  <si>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</si>
  <si>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</si>
  <si>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</si>
  <si>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</si>
  <si>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</si>
  <si>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</si>
  <si>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</si>
  <si>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</si>
  <si>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</si>
  <si>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</si>
  <si>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</si>
  <si>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</si>
  <si>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</si>
  <si>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</si>
  <si>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</si>
  <si>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</si>
  <si>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</si>
  <si>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</si>
  <si>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</si>
  <si>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</si>
  <si>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</si>
  <si>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</si>
  <si>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</si>
  <si>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</si>
  <si>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</si>
  <si>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</si>
  <si>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</si>
  <si>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</si>
  <si>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</si>
  <si>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</si>
  <si>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</si>
  <si>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</si>
  <si>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</si>
  <si>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</si>
  <si>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</si>
  <si>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</si>
  <si>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</si>
  <si>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</si>
  <si>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</si>
  <si>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</si>
  <si>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</si>
  <si>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</si>
  <si>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</si>
  <si>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</si>
  <si>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</si>
  <si>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</si>
  <si>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</si>
  <si>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</si>
  <si>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</si>
  <si>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</si>
  <si>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</si>
  <si>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</si>
  <si>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</si>
  <si>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</si>
  <si>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</si>
  <si>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</si>
  <si>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</si>
  <si>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</si>
  <si>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</si>
  <si>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</si>
  <si>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</si>
  <si>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</si>
  <si>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</si>
  <si>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</si>
  <si>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</si>
  <si>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</si>
  <si>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</si>
  <si>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</si>
  <si>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</si>
  <si>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</si>
  <si>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</si>
  <si>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</si>
  <si>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</si>
  <si>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</si>
  <si>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</si>
  <si>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</si>
  <si>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</si>
  <si>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</si>
  <si>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</si>
  <si>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</si>
  <si>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</si>
  <si>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</si>
  <si>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</si>
  <si>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</si>
  <si>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</si>
  <si>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</si>
  <si>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</si>
  <si>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</si>
  <si>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</si>
  <si>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</si>
  <si>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</si>
  <si>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</si>
  <si>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</si>
  <si>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</si>
  <si>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</si>
  <si>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</si>
  <si>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</si>
  <si>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</si>
  <si>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</si>
  <si>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</si>
  <si>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</si>
  <si>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</si>
  <si>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</si>
  <si>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</si>
  <si>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</si>
  <si>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</si>
  <si>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</si>
  <si>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</si>
  <si>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</si>
  <si>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</si>
  <si>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</si>
  <si>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</si>
  <si>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</si>
  <si>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</si>
  <si>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</si>
  <si>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</si>
  <si>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</si>
  <si>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</si>
  <si>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</si>
  <si>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</si>
  <si>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</si>
  <si>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</si>
  <si>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</si>
  <si>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</si>
  <si>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</si>
  <si>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</si>
  <si>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</si>
  <si>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</si>
  <si>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</si>
  <si>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</si>
  <si>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</si>
  <si>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</si>
  <si>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</si>
  <si>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</si>
  <si>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</si>
  <si>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</si>
  <si>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</si>
  <si>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</si>
  <si>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</si>
  <si>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</si>
  <si>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</si>
  <si>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</si>
  <si>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</si>
  <si>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</si>
  <si>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</si>
  <si>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</si>
  <si>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</si>
  <si>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</si>
  <si>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</si>
  <si>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</si>
  <si>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</si>
  <si>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</si>
  <si>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</si>
  <si>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</si>
  <si>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</si>
  <si>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</si>
  <si>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</si>
  <si>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</si>
  <si>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</si>
  <si>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</si>
  <si>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</si>
  <si>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</si>
  <si>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</si>
  <si>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</si>
  <si>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</si>
  <si>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</si>
  <si>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</si>
  <si>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</si>
  <si>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</si>
  <si>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</si>
  <si>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</si>
  <si>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</si>
  <si>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</si>
  <si>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</si>
  <si>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</si>
  <si>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</si>
  <si>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</si>
  <si>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</si>
  <si>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</si>
  <si>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</si>
  <si>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</si>
  <si>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</si>
  <si>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</si>
  <si>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</si>
  <si>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</si>
  <si>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</si>
  <si>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</si>
  <si>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</si>
  <si>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</si>
  <si>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</si>
  <si>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</si>
  <si>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</si>
  <si>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</si>
  <si>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</si>
  <si>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</si>
  <si>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</si>
  <si>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</si>
  <si>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</si>
  <si>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</si>
  <si>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</si>
  <si>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</si>
  <si>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</si>
  <si>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</si>
  <si>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</si>
  <si>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</si>
  <si>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</si>
  <si>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</si>
  <si>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</si>
  <si>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</si>
  <si>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</si>
  <si>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</si>
  <si>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</si>
  <si>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</si>
  <si>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</si>
  <si>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</si>
  <si>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</si>
  <si>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</si>
  <si>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</si>
  <si>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</si>
  <si>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</si>
  <si>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</si>
  <si>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</si>
  <si>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</si>
  <si>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</si>
  <si>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</si>
  <si>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</si>
  <si>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</si>
  <si>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</si>
  <si>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</si>
  <si>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</si>
  <si>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</si>
  <si>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</si>
  <si>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</si>
  <si>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</si>
  <si>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</si>
  <si>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</si>
  <si>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</si>
  <si>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</si>
  <si>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</si>
  <si>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</si>
  <si>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</si>
  <si>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</si>
  <si>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</si>
  <si>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</si>
  <si>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</si>
  <si>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</si>
  <si>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</si>
  <si>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</si>
  <si>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</si>
  <si>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</si>
  <si>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</si>
  <si>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</si>
  <si>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</si>
  <si>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</si>
  <si>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</si>
  <si>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</si>
  <si>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</si>
  <si>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</si>
  <si>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</si>
  <si>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</si>
  <si>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</si>
  <si>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</si>
  <si>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</si>
  <si>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</si>
  <si>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</si>
  <si>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</si>
  <si>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</si>
  <si>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</si>
  <si>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</si>
  <si>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</si>
  <si>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</si>
  <si>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</si>
  <si>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</si>
  <si>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</si>
  <si>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</si>
  <si>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</si>
  <si>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</si>
  <si>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</si>
  <si>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</si>
  <si>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</si>
  <si>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</si>
  <si>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</si>
  <si>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</si>
  <si>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</si>
  <si>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</si>
  <si>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</si>
  <si>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</si>
  <si>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</si>
  <si>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</si>
  <si>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</si>
  <si>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</si>
  <si>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</si>
  <si>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</si>
  <si>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</si>
  <si>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</si>
  <si>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</si>
  <si>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</si>
  <si>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</si>
  <si>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</si>
  <si>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</si>
  <si>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</si>
  <si>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</si>
  <si>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</si>
  <si>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</si>
  <si>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</si>
  <si>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</si>
  <si>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</si>
  <si>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</si>
  <si>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</si>
  <si>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</si>
  <si>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</si>
  <si>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</si>
  <si>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</si>
  <si>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</si>
  <si>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</si>
  <si>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</si>
  <si>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</si>
  <si>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</si>
  <si>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</si>
  <si>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</si>
  <si>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</si>
  <si>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</si>
  <si>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</si>
  <si>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</si>
  <si>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</si>
  <si>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</si>
  <si>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</si>
  <si>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</si>
  <si>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</si>
  <si>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</si>
  <si>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</si>
  <si>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</si>
  <si>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</si>
  <si>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</si>
  <si>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</si>
  <si>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</si>
  <si>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</si>
  <si>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</si>
  <si>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</si>
  <si>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</si>
  <si>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</si>
  <si>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</si>
  <si>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</si>
  <si>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</si>
  <si>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</si>
  <si>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</si>
  <si>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</si>
  <si>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</si>
  <si>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</si>
  <si>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</si>
  <si>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</si>
  <si>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</si>
  <si>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</si>
  <si>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</si>
  <si>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</si>
  <si>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</si>
  <si>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</si>
  <si>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</si>
  <si>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</si>
  <si>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</si>
  <si>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</si>
  <si>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</si>
  <si>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</si>
  <si>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</si>
  <si>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</si>
  <si>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</si>
  <si>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</si>
  <si>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</si>
  <si>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</si>
  <si>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</si>
  <si>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</si>
  <si>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</si>
  <si>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</si>
  <si>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</si>
  <si>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</si>
  <si>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</si>
  <si>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</si>
  <si>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</si>
  <si>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</si>
  <si>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</si>
  <si>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</si>
  <si>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</si>
  <si>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</si>
  <si>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</si>
  <si>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</si>
  <si>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</si>
  <si>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</si>
  <si>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</si>
  <si>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</si>
  <si>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</si>
  <si>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</si>
  <si>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</si>
  <si>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</si>
  <si>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</si>
  <si>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</si>
  <si>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</si>
  <si>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</si>
  <si>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</si>
  <si>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</si>
  <si>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</si>
  <si>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</si>
  <si>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</si>
  <si>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</si>
  <si>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</si>
  <si>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</si>
  <si>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</si>
  <si>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</si>
  <si>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</si>
  <si>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</si>
  <si>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</si>
  <si>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</si>
  <si>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</si>
  <si>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</si>
  <si>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</si>
  <si>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</si>
  <si>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</si>
  <si>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</si>
  <si>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</si>
  <si>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</si>
  <si>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</si>
  <si>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</si>
  <si>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</si>
  <si>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</si>
  <si>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</si>
  <si>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</si>
  <si>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</si>
  <si>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</si>
  <si>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</si>
  <si>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</si>
  <si>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</si>
  <si>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</si>
  <si>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</si>
  <si>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</si>
  <si>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</si>
  <si>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</si>
  <si>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</si>
  <si>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</si>
  <si>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</si>
  <si>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</si>
  <si>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</si>
  <si>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</si>
  <si>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</si>
  <si>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</si>
  <si>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</si>
  <si>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</si>
  <si>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</si>
  <si>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</si>
  <si>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</si>
  <si>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</si>
  <si>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</si>
  <si>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</si>
  <si>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</si>
  <si>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</si>
  <si>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</si>
  <si>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</si>
  <si>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</si>
  <si>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</si>
  <si>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</si>
  <si>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</si>
  <si>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</si>
  <si>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</si>
  <si>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</si>
  <si>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</si>
  <si>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</si>
  <si>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</si>
  <si>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</si>
  <si>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</si>
  <si>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</si>
  <si>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</si>
  <si>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</si>
  <si>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</si>
  <si>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</si>
  <si>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</si>
  <si>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</si>
  <si>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</si>
  <si>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</si>
  <si>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</si>
  <si>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</si>
  <si>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</si>
  <si>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</si>
  <si>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</si>
  <si>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</si>
  <si>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</si>
  <si>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</si>
  <si>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</si>
  <si>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</si>
  <si>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</si>
  <si>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</si>
  <si>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</si>
  <si>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</si>
  <si>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</si>
  <si>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</si>
  <si>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</si>
  <si>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</si>
  <si>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</si>
  <si>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</si>
  <si>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</si>
  <si>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</si>
  <si>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</si>
  <si>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</si>
  <si>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</si>
  <si>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</si>
  <si>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</si>
  <si>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</si>
  <si>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</si>
  <si>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</si>
  <si>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</si>
  <si>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</si>
  <si>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</si>
  <si>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</si>
  <si>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</si>
  <si>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</si>
  <si>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</si>
  <si>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</si>
  <si>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</si>
  <si>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</si>
  <si>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</si>
  <si>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</si>
  <si>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</si>
  <si>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</si>
  <si>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</si>
  <si>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</si>
  <si>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</si>
  <si>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</si>
  <si>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</si>
  <si>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</si>
  <si>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</si>
  <si>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</si>
  <si>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</si>
  <si>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</si>
  <si>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</si>
  <si>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</si>
  <si>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</si>
  <si>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</si>
  <si>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</si>
  <si>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</si>
  <si>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</si>
  <si>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</si>
  <si>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</si>
  <si>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</si>
  <si>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</si>
  <si>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</si>
  <si>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</si>
  <si>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</si>
  <si>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</si>
  <si>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</si>
  <si>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</si>
  <si>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</si>
  <si>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</si>
  <si>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</si>
  <si>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</si>
  <si>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</si>
  <si>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</si>
  <si>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</si>
  <si>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</si>
  <si>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</si>
  <si>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</si>
  <si>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</si>
  <si>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</si>
  <si>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</si>
  <si>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</si>
  <si>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</si>
  <si>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</si>
  <si>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</si>
  <si>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</si>
  <si>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</si>
  <si>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</si>
  <si>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</si>
  <si>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</si>
  <si>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</si>
  <si>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</si>
  <si>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</si>
  <si>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</si>
  <si>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</si>
  <si>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</si>
  <si>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</si>
  <si>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</si>
  <si>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</si>
  <si>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</si>
  <si>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</si>
  <si>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</si>
  <si>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</si>
  <si>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</si>
  <si>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</si>
  <si>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</si>
  <si>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</si>
  <si>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</si>
  <si>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</si>
  <si>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</si>
  <si>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</si>
  <si>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</si>
  <si>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</si>
  <si>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</si>
  <si>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</si>
  <si>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</si>
  <si>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</si>
  <si>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</si>
  <si>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</si>
  <si>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</si>
  <si>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</si>
  <si>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</si>
  <si>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</si>
  <si>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</si>
  <si>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</si>
  <si>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</si>
  <si>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</si>
  <si>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</si>
  <si>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</si>
  <si>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</si>
  <si>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</si>
  <si>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</si>
  <si>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</si>
  <si>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</si>
  <si>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</si>
  <si>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</si>
  <si>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</si>
  <si>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</si>
  <si>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</si>
  <si>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</si>
  <si>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</si>
  <si>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</si>
  <si>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</si>
  <si>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</si>
  <si>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</si>
  <si>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</si>
  <si>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</si>
  <si>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</si>
  <si>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</si>
  <si>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</si>
  <si>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</si>
  <si>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</si>
  <si>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</si>
  <si>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</si>
  <si>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</si>
  <si>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</si>
  <si>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</si>
  <si>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</si>
  <si>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</si>
  <si>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</si>
  <si>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</si>
  <si>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</si>
  <si>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</si>
  <si>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</si>
  <si>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</si>
  <si>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</si>
  <si>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</si>
  <si>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</si>
  <si>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</si>
  <si>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</si>
  <si>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</si>
  <si>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</si>
  <si>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</si>
  <si>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</si>
  <si>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</si>
  <si>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</si>
  <si>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</si>
  <si>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</si>
  <si>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</si>
  <si>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</si>
  <si>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</si>
  <si>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</si>
  <si>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</si>
  <si>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</si>
  <si>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</si>
  <si>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</si>
  <si>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</si>
  <si>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</si>
  <si>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</si>
  <si>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</si>
  <si>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</si>
  <si>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</si>
  <si>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</si>
  <si>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</si>
  <si>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</si>
  <si>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</si>
  <si>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</si>
  <si>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</si>
  <si>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</si>
  <si>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</si>
  <si>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</si>
  <si>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</si>
  <si>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</si>
  <si>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</si>
  <si>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</si>
  <si>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</si>
  <si>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</si>
  <si>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</si>
  <si>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</si>
  <si>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</si>
  <si>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</si>
  <si>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</si>
  <si>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</si>
  <si>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</si>
  <si>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</si>
  <si>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</si>
  <si>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</si>
  <si>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</si>
  <si>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</si>
  <si>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</si>
  <si>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</si>
  <si>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</si>
  <si>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</si>
  <si>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</si>
  <si>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</si>
  <si>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</si>
  <si>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</si>
  <si>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</si>
  <si>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</si>
  <si>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</si>
  <si>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</si>
  <si>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</si>
  <si>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</si>
  <si>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</si>
  <si>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</si>
  <si>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</si>
  <si>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</si>
  <si>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</si>
  <si>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</si>
  <si>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</si>
  <si>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</si>
  <si>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</si>
  <si>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</si>
  <si>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</si>
  <si>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</si>
  <si>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</si>
  <si>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</si>
  <si>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</si>
  <si>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</si>
  <si>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</si>
  <si>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</si>
  <si>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</si>
  <si>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</si>
  <si>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</si>
  <si>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</si>
  <si>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</si>
  <si>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</si>
  <si>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</si>
  <si>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</si>
  <si>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</si>
  <si>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</si>
  <si>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</si>
  <si>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</si>
  <si>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</si>
  <si>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</si>
  <si>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</si>
  <si>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</si>
  <si>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</si>
  <si>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</si>
  <si>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</si>
  <si>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</si>
  <si>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</si>
  <si>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</si>
  <si>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</si>
  <si>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</si>
  <si>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</si>
  <si>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</si>
  <si>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</si>
  <si>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</si>
  <si>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</si>
  <si>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</si>
  <si>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</si>
  <si>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</si>
  <si>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</si>
  <si>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</si>
  <si>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</si>
  <si>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</si>
  <si>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</si>
  <si>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</si>
  <si>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</si>
  <si>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</si>
  <si>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</si>
  <si>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</si>
  <si>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</si>
  <si>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</si>
  <si>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</si>
  <si>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</si>
  <si>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</si>
  <si>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</si>
  <si>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</si>
  <si>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</si>
  <si>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</si>
  <si>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</si>
  <si>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</si>
  <si>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</si>
  <si>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</si>
  <si>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</si>
  <si>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</si>
  <si>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</si>
  <si>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</si>
  <si>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</si>
  <si>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</si>
  <si>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</si>
  <si>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</si>
  <si>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</si>
  <si>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</si>
  <si>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</si>
  <si>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</si>
  <si>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</si>
  <si>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</si>
  <si>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</si>
  <si>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</si>
  <si>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</si>
  <si>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</si>
  <si>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</si>
  <si>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</si>
  <si>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</si>
  <si>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</si>
  <si>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</si>
  <si>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</si>
  <si>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</si>
  <si>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</si>
  <si>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</si>
  <si>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</si>
  <si>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</si>
  <si>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</si>
  <si>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</si>
  <si>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</si>
  <si>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</si>
  <si>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</si>
  <si>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</si>
  <si>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</si>
  <si>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</si>
  <si>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</si>
  <si>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</si>
  <si>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</si>
  <si>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</si>
  <si>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</si>
  <si>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</si>
  <si>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</si>
  <si>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</si>
  <si>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</si>
  <si>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</si>
  <si>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</si>
  <si>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</si>
  <si>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</si>
  <si>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</si>
  <si>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</si>
  <si>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</si>
  <si>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</si>
  <si>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</si>
  <si>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</si>
  <si>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</si>
  <si>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</si>
  <si>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</si>
  <si>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</si>
  <si>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</si>
  <si>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</si>
  <si>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</si>
  <si>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</si>
  <si>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</si>
  <si>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</si>
  <si>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</si>
  <si>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</si>
  <si>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</si>
  <si>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</si>
  <si>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</si>
  <si>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</si>
  <si>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</si>
  <si>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</si>
  <si>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</si>
  <si>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</si>
  <si>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</si>
  <si>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</si>
  <si>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</si>
  <si>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</si>
  <si>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</si>
  <si>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</si>
  <si>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</si>
  <si>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</si>
  <si>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</si>
  <si>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</si>
  <si>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</si>
  <si>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</si>
  <si>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</si>
  <si>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</si>
  <si>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</si>
  <si>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</si>
  <si>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</si>
  <si>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</si>
  <si>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</si>
  <si>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</si>
  <si>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</si>
  <si>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</si>
  <si>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</si>
  <si>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</si>
  <si>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</si>
  <si>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</si>
  <si>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</si>
  <si>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</si>
  <si>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</si>
  <si>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</si>
  <si>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</si>
  <si>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</si>
  <si>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</si>
  <si>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</si>
  <si>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</si>
  <si>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</si>
  <si>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</si>
  <si>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</si>
  <si>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</si>
  <si>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</si>
  <si>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</si>
  <si>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</si>
  <si>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</si>
  <si>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</si>
  <si>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</si>
  <si>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</si>
  <si>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</si>
  <si>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</si>
  <si>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</si>
  <si>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</si>
  <si>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</si>
  <si>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</si>
  <si>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</si>
  <si>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</si>
  <si>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</si>
  <si>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</si>
  <si>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</si>
  <si>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</si>
  <si>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</si>
  <si>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</si>
  <si>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</si>
  <si>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</si>
  <si>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</si>
  <si>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</si>
  <si>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</si>
  <si>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</si>
  <si>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</si>
  <si>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</si>
  <si>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</si>
  <si>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</si>
  <si>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</si>
  <si>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</si>
  <si>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</si>
  <si>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</si>
  <si>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</si>
  <si>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</si>
  <si>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</si>
  <si>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</si>
  <si>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</si>
  <si>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</si>
  <si>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</si>
  <si>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</si>
  <si>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</si>
  <si>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</si>
  <si>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</si>
  <si>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</si>
  <si>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</si>
  <si>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</si>
  <si>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</si>
  <si>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</si>
  <si>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</si>
  <si>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</si>
  <si>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</si>
  <si>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</si>
  <si>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</si>
  <si>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</si>
  <si>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</si>
  <si>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</si>
  <si>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</si>
  <si>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</si>
  <si>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</si>
  <si>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</si>
  <si>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</si>
  <si>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</si>
  <si>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</si>
  <si>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</si>
  <si>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</si>
  <si>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</si>
  <si>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</si>
  <si>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</si>
  <si>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</si>
  <si>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</si>
  <si>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</si>
  <si>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</si>
  <si>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</si>
  <si>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</si>
  <si>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</si>
  <si>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</si>
  <si>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</si>
  <si>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</si>
  <si>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</si>
  <si>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</si>
  <si>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</si>
  <si>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</si>
  <si>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</si>
  <si>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</si>
  <si>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</si>
  <si>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</si>
  <si>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</si>
  <si>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</si>
  <si>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</si>
  <si>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</si>
  <si>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</si>
  <si>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</si>
  <si>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</si>
  <si>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</si>
  <si>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</si>
  <si>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</si>
  <si>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</si>
  <si>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</si>
  <si>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</si>
  <si>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</si>
  <si>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</si>
  <si>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</si>
  <si>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</si>
  <si>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</si>
  <si>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</si>
  <si>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</si>
  <si>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</si>
  <si>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</si>
  <si>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</si>
  <si>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</si>
  <si>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</si>
  <si>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</si>
  <si>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</si>
  <si>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</si>
  <si>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</si>
  <si>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</si>
  <si>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</si>
  <si>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</si>
  <si>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</si>
  <si>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</si>
  <si>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</si>
  <si>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</si>
  <si>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</si>
  <si>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</si>
  <si>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</si>
  <si>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</si>
  <si>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</si>
  <si>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</si>
  <si>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</si>
  <si>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</si>
  <si>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</si>
  <si>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</si>
  <si>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</si>
  <si>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</si>
  <si>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</si>
  <si>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</si>
  <si>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</si>
  <si>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</si>
  <si>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</si>
  <si>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</si>
  <si>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</si>
  <si>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</si>
  <si>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</si>
  <si>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</si>
  <si>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</si>
  <si>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</si>
  <si>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</si>
  <si>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</si>
  <si>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</si>
  <si>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</si>
  <si>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</si>
  <si>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</si>
  <si>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</si>
  <si>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</si>
  <si>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</si>
  <si>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</si>
  <si>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</si>
  <si>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</si>
  <si>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</si>
  <si>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</si>
  <si>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</si>
  <si>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</si>
  <si>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</si>
  <si>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</si>
  <si>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</si>
  <si>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</si>
  <si>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</si>
  <si>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</si>
  <si>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</si>
  <si>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</si>
  <si>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</si>
  <si>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</si>
  <si>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</si>
  <si>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</si>
  <si>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</si>
  <si>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</si>
  <si>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</si>
  <si>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</si>
  <si>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</si>
  <si>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</si>
  <si>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</si>
  <si>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</si>
  <si>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</si>
  <si>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</si>
  <si>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</si>
  <si>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</si>
  <si>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</si>
  <si>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</si>
  <si>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</si>
  <si>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</si>
  <si>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</si>
  <si>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</si>
  <si>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</si>
  <si>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</si>
  <si>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</si>
  <si>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</si>
  <si>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</si>
  <si>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</si>
  <si>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</si>
  <si>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</si>
  <si>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</si>
  <si>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</si>
  <si>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</si>
  <si>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</si>
  <si>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</si>
  <si>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</si>
  <si>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</si>
  <si>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</si>
  <si>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</si>
  <si>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</si>
  <si>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</si>
  <si>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</si>
  <si>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</si>
  <si>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</si>
  <si>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</si>
  <si>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</si>
  <si>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</si>
  <si>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</si>
  <si>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</si>
  <si>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</si>
  <si>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</si>
  <si>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</si>
  <si>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</si>
  <si>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</si>
  <si>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</si>
  <si>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</si>
  <si>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</si>
  <si>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</si>
  <si>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</si>
  <si>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</si>
  <si>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</si>
  <si>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</si>
  <si>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</si>
  <si>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</si>
  <si>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</si>
  <si>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</si>
  <si>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</si>
  <si>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</si>
  <si>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</si>
  <si>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</si>
  <si>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</si>
  <si>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</si>
  <si>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</si>
  <si>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</si>
  <si>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</si>
  <si>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</si>
  <si>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</si>
  <si>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</si>
  <si>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</si>
  <si>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</si>
  <si>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</si>
  <si>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</si>
  <si>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</si>
  <si>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</si>
  <si>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</si>
  <si>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</si>
  <si>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</si>
  <si>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</si>
  <si>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</si>
  <si>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</si>
  <si>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</si>
  <si>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</si>
  <si>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</si>
  <si>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</si>
  <si>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</si>
  <si>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</si>
  <si>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</si>
  <si>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</si>
  <si>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</si>
  <si>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</si>
  <si>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</si>
  <si>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</si>
  <si>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</si>
  <si>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</si>
  <si>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</si>
  <si>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</si>
  <si>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</si>
  <si>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</si>
  <si>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</si>
  <si>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</si>
  <si>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</si>
  <si>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</si>
  <si>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</si>
  <si>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</si>
  <si>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</si>
  <si>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</si>
  <si>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</si>
  <si>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</si>
  <si>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</si>
  <si>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</si>
  <si>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</si>
  <si>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</si>
  <si>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</si>
  <si>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</si>
  <si>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</si>
  <si>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</si>
  <si>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</si>
  <si>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</si>
  <si>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</si>
  <si>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</si>
  <si>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</si>
  <si>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</si>
  <si>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</si>
  <si>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</si>
  <si>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</si>
  <si>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</si>
  <si>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</si>
  <si>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</si>
  <si>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</si>
  <si>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</si>
  <si>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</si>
  <si>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</si>
  <si>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</si>
  <si>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</si>
  <si>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</si>
  <si>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</si>
  <si>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</si>
  <si>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</si>
  <si>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</si>
  <si>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</si>
  <si>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</si>
  <si>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</si>
  <si>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</si>
  <si>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</si>
  <si>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</si>
  <si>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</si>
  <si>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</si>
  <si>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</si>
  <si>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</si>
  <si>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</si>
  <si>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</si>
  <si>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</si>
  <si>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</si>
  <si>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</si>
  <si>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</si>
  <si>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</si>
  <si>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</si>
  <si>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</si>
  <si>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</si>
  <si>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</si>
  <si>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</si>
  <si>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</si>
  <si>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</si>
  <si>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</si>
  <si>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</si>
  <si>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</si>
  <si>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</si>
  <si>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</si>
  <si>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</si>
  <si>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</si>
  <si>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</si>
  <si>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</si>
  <si>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</si>
  <si>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</si>
  <si>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</si>
  <si>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</si>
  <si>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</si>
  <si>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</si>
  <si>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</si>
  <si>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</si>
  <si>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</si>
  <si>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</si>
  <si>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</si>
  <si>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</si>
  <si>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</si>
  <si>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</si>
  <si>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</si>
  <si>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</si>
  <si>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</si>
  <si>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</si>
  <si>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</si>
  <si>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</si>
  <si>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</si>
  <si>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</si>
  <si>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</si>
  <si>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</si>
  <si>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</si>
  <si>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</si>
  <si>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</si>
  <si>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</si>
  <si>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</si>
  <si>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</si>
  <si>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</si>
  <si>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</si>
  <si>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</si>
  <si>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</si>
  <si>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</si>
  <si>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</si>
  <si>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</si>
  <si>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</si>
  <si>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</si>
  <si>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</si>
  <si>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</si>
  <si>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</si>
  <si>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</si>
  <si>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</si>
  <si>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</si>
  <si>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</si>
  <si>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</si>
  <si>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</si>
  <si>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</si>
  <si>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</si>
  <si>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</si>
  <si>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</si>
  <si>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</si>
  <si>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</si>
  <si>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</si>
  <si>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</si>
  <si>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</si>
  <si>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</si>
  <si>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</si>
  <si>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</si>
  <si>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</si>
  <si>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</si>
  <si>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</si>
  <si>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</si>
  <si>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</si>
  <si>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</si>
  <si>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</si>
  <si>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</si>
  <si>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</si>
  <si>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</si>
  <si>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</si>
  <si>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</si>
  <si>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</si>
  <si>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</si>
  <si>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</si>
  <si>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</si>
  <si>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</si>
  <si>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</si>
  <si>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</si>
  <si>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</si>
  <si>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</si>
  <si>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</si>
  <si>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</si>
  <si>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</si>
  <si>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</si>
  <si>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</si>
  <si>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</si>
  <si>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</si>
  <si>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</si>
  <si>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</si>
  <si>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</si>
  <si>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</si>
  <si>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</si>
  <si>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</si>
  <si>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</si>
  <si>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</si>
  <si>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</si>
  <si>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</si>
  <si>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</si>
  <si>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</si>
  <si>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</si>
  <si>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</si>
  <si>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</si>
  <si>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</si>
  <si>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</si>
  <si>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</si>
  <si>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</si>
  <si>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</si>
  <si>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</si>
  <si>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</si>
  <si>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</si>
  <si>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</si>
  <si>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</si>
  <si>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</si>
  <si>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</si>
  <si>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</si>
  <si>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</si>
  <si>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</si>
  <si>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</si>
  <si>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</si>
  <si>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</si>
  <si>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</si>
  <si>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</si>
  <si>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</si>
  <si>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</si>
  <si>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</si>
  <si>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</si>
  <si>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</si>
  <si>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</si>
  <si>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</si>
  <si>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</si>
  <si>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</si>
  <si>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</si>
  <si>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</si>
  <si>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</si>
  <si>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</si>
  <si>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</si>
  <si>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</si>
  <si>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</si>
  <si>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</si>
  <si>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</si>
  <si>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</si>
  <si>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</si>
  <si>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</si>
  <si>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</si>
  <si>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</si>
  <si>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</si>
  <si>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</si>
  <si>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</si>
  <si>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</si>
  <si>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</si>
  <si>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</si>
  <si>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</si>
  <si>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</si>
  <si>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</si>
  <si>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</si>
  <si>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</si>
  <si>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</si>
  <si>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</si>
  <si>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</si>
  <si>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</si>
  <si>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</si>
  <si>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</si>
  <si>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</si>
  <si>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</si>
  <si>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</si>
  <si>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</si>
  <si>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</si>
  <si>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</si>
  <si>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</si>
  <si>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</si>
  <si>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</si>
  <si>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</si>
  <si>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</si>
  <si>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</si>
  <si>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</si>
  <si>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</si>
  <si>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</si>
  <si>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</si>
  <si>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</si>
  <si>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</si>
  <si>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</si>
  <si>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</si>
  <si>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</si>
  <si>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</si>
  <si>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</si>
  <si>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</si>
  <si>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</si>
  <si>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</si>
  <si>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</si>
  <si>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</si>
  <si>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</si>
  <si>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</si>
  <si>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</si>
  <si>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</si>
  <si>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</si>
  <si>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</si>
  <si>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</si>
  <si>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</si>
  <si>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</si>
  <si>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</si>
  <si>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</si>
  <si>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</si>
  <si>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</si>
  <si>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</si>
  <si>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</si>
  <si>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</si>
  <si>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</si>
  <si>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</si>
  <si>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</si>
  <si>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</si>
  <si>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</si>
  <si>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</si>
  <si>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</si>
  <si>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</si>
  <si>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</si>
  <si>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</si>
  <si>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</si>
  <si>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</si>
  <si>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</si>
  <si>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</si>
  <si>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</si>
  <si>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</si>
  <si>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</si>
  <si>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</si>
  <si>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</si>
  <si>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</si>
  <si>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</si>
  <si>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</si>
  <si>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</si>
  <si>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</si>
  <si>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</si>
  <si>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</si>
  <si>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</si>
  <si>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</si>
  <si>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</si>
  <si>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</si>
  <si>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</si>
  <si>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</si>
  <si>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</si>
  <si>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</si>
  <si>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</si>
  <si>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</si>
  <si>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</si>
  <si>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</si>
  <si>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</si>
  <si>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</si>
  <si>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</si>
  <si>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</si>
  <si>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</si>
  <si>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</si>
  <si>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</si>
  <si>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</si>
  <si>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</si>
  <si>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</si>
  <si>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</si>
  <si>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</si>
  <si>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</si>
  <si>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</si>
  <si>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</si>
  <si>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</si>
  <si>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</si>
  <si>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</si>
  <si>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</si>
  <si>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</si>
  <si>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</si>
  <si>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</si>
  <si>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</si>
  <si>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</si>
  <si>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</si>
  <si>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</si>
  <si>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</si>
  <si>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</si>
  <si>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</si>
  <si>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</si>
  <si>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</si>
  <si>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</si>
  <si>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</si>
  <si>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</si>
  <si>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</si>
  <si>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</si>
  <si>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</si>
  <si>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</si>
  <si>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</si>
  <si>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</si>
  <si>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</si>
  <si>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</si>
  <si>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</si>
  <si>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</si>
  <si>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</si>
  <si>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</si>
  <si>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</si>
  <si>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</si>
  <si>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</si>
  <si>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</si>
  <si>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</si>
  <si>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</si>
  <si>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</si>
  <si>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</si>
  <si>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</si>
  <si>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</si>
  <si>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</si>
  <si>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</si>
  <si>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</si>
  <si>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</si>
  <si>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</si>
  <si>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</si>
  <si>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</si>
  <si>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</si>
  <si>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</si>
  <si>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</si>
  <si>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</si>
  <si>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</si>
  <si>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</si>
  <si>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</si>
  <si>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</si>
  <si>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</si>
  <si>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</si>
  <si>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</si>
  <si>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</si>
  <si>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</si>
  <si>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</si>
  <si>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</si>
  <si>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</si>
  <si>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</si>
  <si>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</si>
  <si>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</si>
  <si>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</si>
  <si>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</si>
  <si>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</si>
  <si>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</si>
  <si>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</si>
  <si>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</si>
  <si>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</si>
  <si>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</si>
  <si>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</si>
  <si>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</si>
  <si>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</si>
  <si>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</si>
  <si>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</si>
  <si>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</si>
  <si>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</si>
  <si>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</si>
  <si>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</si>
  <si>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</si>
  <si>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</si>
  <si>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</si>
  <si>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</si>
  <si>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</si>
  <si>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</si>
  <si>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</si>
  <si>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</si>
  <si>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</si>
  <si>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</si>
  <si>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</si>
  <si>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</si>
  <si>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</si>
  <si>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</si>
  <si>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</si>
  <si>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</si>
  <si>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</si>
  <si>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</si>
  <si>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</si>
  <si>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</si>
  <si>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</si>
  <si>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</si>
  <si>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</si>
  <si>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</si>
  <si>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</si>
  <si>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</si>
  <si>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</si>
  <si>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</si>
  <si>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</si>
  <si>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</si>
  <si>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</si>
  <si>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</si>
  <si>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</si>
  <si>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</si>
  <si>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</si>
  <si>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</si>
  <si>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</si>
  <si>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</si>
  <si>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</si>
  <si>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</si>
  <si>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</si>
  <si>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</si>
  <si>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</si>
  <si>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</si>
  <si>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</si>
  <si>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</si>
  <si>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</si>
  <si>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</si>
  <si>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</si>
  <si>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</si>
  <si>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</si>
  <si>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</si>
  <si>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</si>
  <si>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</si>
  <si>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</si>
  <si>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</si>
  <si>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</si>
  <si>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</si>
  <si>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</si>
  <si>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</si>
  <si>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</si>
  <si>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</si>
  <si>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</si>
  <si>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</si>
  <si>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</si>
  <si>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</si>
  <si>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</si>
  <si>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</si>
  <si>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</si>
  <si>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</si>
  <si>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</si>
  <si>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</si>
  <si>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</si>
  <si>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</si>
  <si>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</si>
  <si>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</si>
  <si>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</si>
  <si>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</si>
  <si>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</si>
  <si>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</si>
  <si>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</si>
  <si>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</si>
  <si>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</si>
  <si>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</si>
  <si>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</si>
  <si>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</si>
  <si>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</si>
  <si>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</si>
  <si>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</si>
  <si>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</si>
  <si>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</si>
  <si>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</si>
  <si>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</si>
  <si>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</si>
  <si>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</si>
  <si>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</si>
  <si>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</si>
  <si>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</si>
  <si>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</si>
  <si>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</si>
  <si>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</si>
  <si>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</si>
  <si>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</si>
  <si>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</si>
  <si>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</si>
  <si>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</si>
  <si>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</si>
  <si>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</si>
  <si>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</si>
  <si>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</si>
  <si>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</si>
  <si>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</si>
  <si>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</si>
  <si>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</si>
  <si>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</si>
  <si>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</si>
  <si>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</si>
  <si>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</si>
  <si>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</si>
  <si>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</si>
  <si>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</si>
  <si>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</si>
  <si>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</si>
  <si>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</si>
  <si>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</si>
  <si>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</si>
  <si>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</si>
  <si>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</si>
  <si>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</si>
  <si>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</si>
  <si>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</si>
  <si>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</si>
  <si>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</si>
  <si>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</si>
  <si>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</si>
  <si>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</si>
  <si>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</si>
  <si>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</si>
  <si>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</si>
  <si>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</si>
  <si>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</si>
  <si>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</si>
  <si>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</si>
  <si>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</si>
  <si>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</si>
  <si>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</si>
  <si>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</si>
  <si>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</si>
  <si>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</si>
  <si>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</si>
  <si>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</si>
  <si>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</si>
  <si>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</si>
  <si>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</si>
  <si>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</si>
  <si>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</si>
  <si>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</si>
  <si>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</si>
  <si>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</si>
  <si>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</si>
  <si>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</si>
  <si>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</si>
  <si>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</si>
  <si>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</si>
  <si>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</si>
  <si>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</si>
  <si>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</si>
  <si>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</si>
  <si>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</si>
  <si>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</si>
  <si>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</si>
  <si>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</si>
  <si>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</si>
  <si>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</si>
  <si>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</si>
  <si>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</si>
  <si>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</si>
  <si>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</si>
  <si>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</si>
  <si>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</si>
  <si>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</si>
  <si>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</si>
  <si>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</si>
  <si>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</si>
  <si>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</si>
  <si>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</si>
  <si>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</si>
  <si>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</si>
  <si>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</si>
  <si>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</si>
  <si>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</si>
  <si>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</si>
  <si>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</si>
  <si>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</si>
  <si>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</si>
  <si>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</si>
  <si>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</si>
  <si>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</si>
  <si>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</si>
  <si>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</si>
  <si>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</si>
  <si>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</si>
  <si>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</si>
  <si>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</si>
  <si>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</si>
  <si>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</si>
  <si>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</si>
  <si>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</si>
  <si>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</si>
  <si>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</si>
  <si>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</si>
  <si>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</si>
  <si>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</si>
  <si>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</si>
  <si>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</si>
  <si>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</si>
  <si>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</si>
  <si>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</si>
  <si>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</si>
  <si>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</si>
  <si>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</si>
  <si>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</si>
  <si>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</si>
  <si>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</si>
  <si>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</si>
  <si>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</si>
  <si>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</si>
  <si>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</si>
  <si>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</si>
  <si>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</si>
  <si>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</si>
  <si>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</si>
  <si>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</si>
  <si>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</si>
  <si>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</si>
  <si>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</si>
  <si>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</si>
  <si>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</si>
  <si>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</si>
  <si>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</si>
  <si>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</si>
  <si>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</si>
  <si>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</si>
  <si>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</si>
  <si>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</si>
  <si>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</si>
  <si>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</si>
  <si>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</si>
  <si>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</si>
  <si>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</si>
  <si>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</si>
  <si>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</si>
  <si>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</si>
  <si>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</si>
  <si>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</si>
  <si>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</si>
  <si>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</si>
  <si>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</si>
  <si>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</si>
  <si>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</si>
  <si>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</si>
  <si>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</si>
  <si>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</si>
  <si>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</si>
  <si>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</si>
  <si>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</si>
  <si>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</si>
  <si>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</si>
  <si>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</si>
  <si>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</si>
  <si>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</si>
  <si>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</si>
  <si>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</si>
  <si>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</si>
  <si>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</si>
  <si>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</si>
  <si>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</si>
  <si>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</si>
  <si>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</si>
  <si>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</si>
  <si>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</si>
  <si>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</si>
  <si>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</si>
  <si>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</si>
  <si>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</si>
  <si>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</si>
  <si>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</si>
  <si>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</si>
  <si>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</si>
  <si>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</si>
  <si>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</si>
  <si>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</si>
  <si>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</si>
  <si>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</si>
  <si>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</si>
  <si>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</si>
  <si>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</si>
  <si>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</si>
  <si>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</si>
  <si>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</si>
  <si>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</si>
  <si>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</si>
  <si>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</si>
  <si>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</si>
  <si>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</si>
  <si>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</si>
  <si>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</si>
  <si>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</si>
  <si>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</si>
  <si>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</si>
  <si>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</si>
  <si>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</si>
  <si>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</si>
  <si>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</si>
  <si>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</si>
  <si>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</si>
  <si>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</si>
  <si>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</si>
  <si>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</si>
  <si>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</si>
  <si>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</si>
  <si>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</si>
  <si>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</si>
  <si>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</si>
  <si>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</si>
  <si>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</si>
  <si>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</si>
  <si>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</si>
  <si>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</si>
  <si>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</si>
  <si>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</si>
  <si>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</si>
  <si>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</si>
  <si>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</si>
  <si>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</si>
  <si>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</si>
  <si>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</si>
  <si>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</si>
  <si>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</si>
  <si>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</si>
  <si>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</si>
  <si>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</si>
  <si>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</si>
  <si>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</si>
  <si>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</si>
  <si>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</si>
  <si>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</si>
  <si>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</si>
  <si>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</si>
  <si>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</si>
  <si>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</si>
  <si>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</si>
  <si>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</si>
  <si>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</si>
  <si>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</si>
  <si>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</si>
  <si>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</si>
  <si>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</si>
  <si>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</si>
  <si>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</si>
  <si>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</si>
  <si>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</si>
  <si>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</si>
  <si>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</si>
  <si>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</si>
  <si>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</si>
  <si>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</si>
  <si>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</si>
  <si>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</si>
  <si>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</si>
  <si>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</si>
  <si>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</si>
  <si>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</si>
  <si>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</si>
  <si>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</si>
  <si>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</si>
  <si>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</si>
  <si>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</si>
  <si>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</si>
  <si>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</si>
  <si>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</si>
  <si>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</si>
  <si>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</si>
  <si>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</si>
  <si>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</si>
  <si>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</si>
  <si>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</si>
  <si>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</si>
  <si>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</si>
  <si>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</si>
  <si>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</si>
  <si>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</si>
  <si>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</si>
  <si>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</si>
  <si>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</si>
  <si>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</si>
  <si>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</si>
  <si>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</si>
  <si>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</si>
  <si>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</si>
  <si>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</si>
  <si>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</si>
  <si>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</si>
  <si>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</si>
  <si>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</si>
  <si>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</si>
  <si>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</si>
  <si>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</si>
  <si>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</si>
  <si>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</si>
  <si>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</si>
  <si>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</si>
  <si>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</si>
  <si>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</si>
  <si>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</si>
  <si>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</si>
  <si>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</si>
  <si>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</si>
  <si>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</si>
  <si>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</si>
  <si>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</si>
  <si>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</si>
  <si>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</si>
  <si>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</si>
  <si>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</si>
  <si>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</si>
  <si>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</si>
  <si>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</si>
  <si>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</si>
  <si>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</si>
  <si>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</si>
  <si>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</si>
  <si>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</si>
  <si>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</si>
  <si>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</si>
  <si>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</si>
  <si>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</si>
  <si>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</si>
  <si>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</si>
  <si>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</si>
  <si>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</si>
  <si>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</si>
  <si>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</si>
  <si>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</si>
  <si>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</si>
  <si>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</si>
  <si>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</si>
  <si>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</si>
  <si>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</si>
  <si>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</si>
  <si>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</si>
  <si>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</si>
  <si>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</si>
  <si>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</si>
  <si>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</si>
  <si>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</si>
  <si>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</si>
  <si>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</si>
  <si>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</si>
  <si>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</si>
  <si>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</si>
  <si>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</si>
  <si>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</si>
  <si>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</si>
  <si>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</si>
  <si>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</si>
  <si>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</si>
  <si>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</si>
  <si>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</si>
  <si>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</si>
  <si>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</si>
  <si>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</si>
  <si>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</si>
  <si>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</si>
  <si>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</si>
  <si>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</si>
  <si>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</si>
  <si>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</si>
  <si>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</si>
  <si>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</si>
  <si>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</si>
  <si>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</si>
  <si>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</si>
  <si>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</si>
  <si>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</si>
  <si>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</si>
  <si>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</si>
  <si>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</si>
  <si>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</si>
  <si>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</si>
  <si>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</si>
  <si>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</si>
  <si>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</si>
  <si>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</si>
  <si>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</si>
  <si>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</si>
  <si>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</si>
  <si>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</si>
  <si>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</si>
  <si>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</si>
  <si>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</si>
  <si>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</si>
  <si>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</si>
  <si>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</si>
  <si>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</si>
  <si>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</si>
  <si>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</si>
  <si>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</si>
  <si>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</si>
  <si>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</si>
  <si>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</si>
  <si>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</si>
  <si>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</si>
  <si>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</si>
  <si>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</si>
  <si>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</si>
  <si>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</si>
  <si>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</si>
  <si>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</si>
  <si>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</si>
  <si>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</si>
  <si>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</si>
  <si>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</si>
  <si>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</si>
  <si>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</si>
  <si>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</si>
  <si>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</si>
  <si>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</si>
  <si>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</si>
  <si>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</si>
  <si>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</si>
  <si>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</si>
  <si>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</si>
  <si>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</si>
  <si>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</si>
  <si>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</si>
  <si>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</si>
  <si>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</si>
  <si>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</si>
  <si>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</si>
  <si>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</si>
  <si>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</si>
  <si>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</si>
  <si>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</si>
  <si>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</si>
  <si>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</si>
  <si>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</si>
  <si>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</si>
  <si>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</si>
  <si>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</si>
  <si>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</si>
  <si>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</si>
  <si>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</si>
  <si>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</si>
  <si>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</si>
  <si>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</si>
  <si>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</si>
  <si>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</si>
  <si>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</si>
  <si>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</si>
  <si>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</si>
  <si>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</si>
  <si>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</si>
  <si>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</si>
  <si>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</si>
  <si>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</si>
  <si>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</si>
  <si>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</si>
  <si>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</si>
  <si>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</si>
  <si>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</si>
  <si>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</si>
  <si>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</si>
  <si>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</si>
  <si>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</si>
  <si>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</si>
  <si>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</si>
  <si>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</si>
  <si>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</si>
  <si>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</si>
  <si>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</si>
  <si>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</si>
  <si>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</si>
  <si>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</si>
  <si>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</si>
  <si>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</si>
  <si>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</si>
  <si>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</si>
  <si>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</si>
  <si>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</si>
  <si>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</si>
  <si>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</si>
  <si>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</si>
  <si>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</si>
  <si>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</si>
  <si>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</si>
  <si>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</si>
  <si>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</si>
  <si>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</si>
  <si>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</si>
  <si>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</si>
  <si>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</si>
  <si>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</si>
  <si>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</si>
  <si>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</si>
  <si>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</si>
  <si>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</si>
  <si>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</si>
  <si>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</si>
  <si>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</si>
  <si>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</si>
  <si>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</si>
  <si>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</si>
  <si>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</si>
  <si>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</si>
  <si>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</si>
  <si>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</si>
  <si>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</si>
  <si>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</si>
  <si>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</si>
  <si>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</si>
  <si>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</si>
  <si>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</si>
  <si>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</si>
  <si>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</si>
  <si>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</si>
  <si>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</si>
  <si>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</si>
  <si>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</si>
  <si>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</si>
  <si>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</si>
  <si>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</si>
  <si>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</si>
  <si>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</si>
  <si>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</si>
  <si>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</si>
  <si>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</si>
  <si>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</si>
  <si>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</si>
  <si>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</si>
  <si>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</si>
  <si>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</si>
  <si>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</si>
  <si>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</si>
  <si>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</si>
  <si>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</si>
  <si>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</si>
  <si>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</si>
  <si>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</si>
  <si>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</si>
  <si>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</si>
  <si>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</si>
  <si>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</si>
  <si>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</si>
  <si>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</si>
  <si>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</si>
  <si>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</si>
  <si>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</si>
  <si>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</si>
  <si>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</si>
  <si>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</si>
  <si>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</si>
  <si>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</si>
  <si>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</si>
  <si>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</si>
  <si>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</si>
  <si>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</si>
  <si>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</si>
  <si>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</si>
  <si>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</si>
  <si>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</si>
  <si>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</si>
  <si>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</si>
  <si>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</si>
  <si>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</si>
  <si>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</si>
  <si>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</si>
  <si>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</si>
  <si>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</si>
  <si>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</si>
  <si>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</si>
  <si>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</si>
  <si>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</si>
  <si>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</si>
  <si>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</si>
  <si>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</si>
  <si>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</si>
  <si>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</si>
  <si>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</si>
  <si>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</si>
  <si>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</si>
  <si>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</si>
  <si>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</si>
  <si>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</si>
  <si>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</si>
  <si>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</si>
  <si>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</si>
  <si>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</si>
  <si>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</si>
  <si>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</si>
  <si>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</si>
  <si>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</si>
  <si>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</si>
  <si>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</si>
  <si>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</si>
  <si>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</si>
  <si>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</si>
  <si>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</si>
  <si>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</si>
  <si>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</si>
  <si>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</si>
  <si>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</si>
  <si>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</si>
  <si>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</si>
  <si>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</si>
  <si>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</si>
  <si>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</si>
  <si>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</si>
  <si>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</si>
  <si>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</si>
  <si>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</si>
  <si>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</si>
  <si>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</si>
  <si>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</si>
  <si>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</si>
  <si>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</si>
  <si>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</si>
  <si>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</si>
  <si>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</si>
  <si>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</si>
  <si>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</si>
  <si>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</si>
  <si>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</si>
  <si>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</si>
  <si>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</si>
  <si>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</si>
  <si>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</si>
  <si>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</si>
  <si>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</si>
  <si>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</si>
  <si>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</si>
  <si>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</si>
  <si>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</si>
  <si>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</si>
  <si>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</si>
  <si>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</si>
  <si>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</si>
  <si>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</si>
  <si>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</si>
  <si>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</si>
  <si>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</si>
  <si>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</si>
  <si>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</si>
  <si>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</si>
  <si>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</si>
  <si>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</si>
  <si>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</si>
  <si>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</si>
  <si>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</si>
  <si>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</si>
  <si>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</si>
  <si>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</si>
  <si>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</si>
  <si>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</si>
  <si>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</si>
  <si>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</si>
  <si>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</si>
  <si>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</si>
  <si>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</si>
  <si>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</si>
  <si>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</si>
  <si>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</si>
  <si>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</si>
  <si>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</si>
  <si>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</si>
  <si>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</si>
  <si>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</si>
  <si>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</si>
  <si>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</si>
  <si>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</si>
  <si>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</si>
  <si>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</si>
  <si>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</si>
  <si>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</si>
  <si>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</si>
  <si>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</si>
  <si>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</si>
  <si>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</si>
  <si>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</si>
  <si>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</si>
  <si>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</si>
  <si>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</si>
  <si>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</si>
  <si>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</si>
  <si>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</si>
  <si>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</si>
  <si>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</si>
  <si>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</si>
  <si>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</si>
  <si>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</si>
  <si>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</si>
  <si>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</si>
  <si>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</si>
  <si>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</si>
  <si>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</si>
  <si>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</si>
  <si>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</si>
  <si>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</si>
  <si>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</si>
  <si>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</si>
  <si>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</si>
  <si>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</si>
  <si>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</si>
  <si>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</si>
  <si>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</si>
  <si>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</si>
  <si>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</si>
  <si>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</si>
  <si>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</si>
  <si>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</si>
  <si>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</si>
  <si>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</si>
  <si>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</si>
  <si>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</si>
  <si>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</si>
  <si>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</si>
  <si>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</si>
  <si>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</si>
  <si>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</si>
  <si>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</si>
  <si>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</si>
  <si>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</si>
  <si>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</si>
  <si>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</si>
  <si>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</si>
  <si>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</si>
  <si>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</si>
  <si>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</si>
  <si>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</si>
  <si>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</si>
  <si>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</si>
  <si>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</si>
  <si>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</si>
  <si>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</si>
  <si>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</si>
  <si>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</si>
  <si>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</si>
  <si>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</si>
  <si>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</si>
  <si>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</si>
  <si>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</si>
  <si>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</si>
  <si>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</si>
  <si>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</si>
  <si>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</si>
  <si>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</si>
  <si>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</si>
  <si>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</si>
  <si>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</si>
  <si>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</si>
  <si>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</si>
  <si>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</si>
  <si>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</si>
  <si>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</si>
  <si>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</si>
  <si>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</si>
  <si>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</si>
  <si>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</si>
  <si>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</si>
  <si>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</si>
  <si>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</si>
  <si>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</si>
  <si>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</si>
  <si>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</si>
  <si>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</si>
  <si>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</si>
  <si>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</si>
  <si>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</si>
  <si>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</si>
  <si>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</si>
  <si>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</si>
  <si>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</si>
  <si>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</si>
  <si>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</si>
  <si>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</si>
  <si>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</si>
  <si>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</si>
  <si>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</si>
  <si>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</si>
  <si>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</si>
  <si>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</si>
  <si>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</si>
  <si>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</si>
  <si>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</si>
  <si>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</si>
  <si>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</si>
  <si>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</si>
  <si>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</si>
  <si>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</si>
  <si>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</si>
  <si>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</si>
  <si>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</si>
  <si>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</si>
  <si>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</si>
  <si>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</si>
  <si>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</si>
  <si>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</si>
  <si>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</si>
  <si>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</si>
  <si>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</si>
  <si>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</si>
  <si>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</si>
  <si>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</si>
  <si>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</si>
  <si>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</si>
  <si>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</si>
  <si>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</si>
  <si>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</si>
  <si>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</si>
  <si>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</si>
  <si>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</si>
  <si>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</si>
  <si>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</si>
  <si>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</si>
  <si>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</si>
  <si>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</si>
  <si>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</si>
  <si>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</si>
  <si>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</si>
  <si>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</si>
  <si>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</si>
  <si>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</si>
  <si>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</si>
  <si>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</si>
  <si>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</si>
  <si>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</si>
  <si>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</si>
  <si>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</si>
  <si>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</si>
  <si>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</si>
  <si>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</si>
  <si>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</si>
  <si>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</si>
  <si>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</si>
  <si>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</si>
  <si>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</si>
  <si>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</si>
  <si>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</si>
  <si>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</si>
  <si>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</si>
  <si>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</si>
  <si>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</si>
  <si>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</si>
  <si>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</si>
  <si>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</si>
  <si>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</si>
  <si>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</si>
  <si>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</si>
  <si>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</si>
  <si>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</si>
  <si>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</si>
  <si>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</si>
  <si>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</si>
  <si>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</si>
  <si>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</si>
  <si>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</si>
  <si>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</si>
  <si>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</si>
  <si>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</si>
  <si>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</si>
  <si>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</si>
  <si>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</si>
  <si>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</si>
  <si>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</si>
  <si>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</si>
  <si>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</si>
  <si>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</si>
  <si>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</si>
  <si>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</si>
  <si>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</si>
  <si>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</si>
  <si>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</si>
  <si>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</si>
  <si>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</si>
  <si>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</si>
  <si>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</si>
  <si>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</si>
  <si>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</si>
  <si>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</si>
  <si>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</si>
  <si>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</si>
  <si>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</si>
  <si>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</si>
  <si>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</si>
  <si>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</si>
  <si>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</si>
  <si>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</si>
  <si>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</si>
  <si>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</si>
  <si>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</si>
  <si>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</si>
  <si>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</si>
  <si>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</si>
  <si>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</si>
  <si>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</si>
  <si>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</si>
  <si>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</si>
  <si>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</si>
  <si>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</si>
  <si>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</si>
  <si>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</si>
  <si>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</si>
  <si>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</si>
  <si>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</si>
  <si>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</si>
  <si>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</si>
  <si>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</si>
  <si>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</si>
  <si>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</si>
  <si>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</si>
  <si>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</si>
  <si>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</si>
  <si>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</si>
  <si>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</si>
  <si>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</si>
  <si>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</si>
  <si>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</si>
  <si>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</si>
  <si>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</si>
  <si>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</si>
  <si>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</si>
  <si>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</si>
  <si>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</si>
  <si>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</si>
  <si>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</si>
  <si>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</si>
  <si>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</si>
  <si>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</si>
  <si>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</si>
  <si>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</si>
  <si>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</si>
  <si>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</si>
  <si>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</si>
  <si>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</si>
  <si>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</si>
  <si>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</si>
  <si>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</si>
  <si>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</si>
  <si>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</si>
  <si>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</si>
  <si>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</si>
  <si>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</si>
  <si>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</si>
  <si>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</si>
  <si>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</si>
  <si>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</si>
  <si>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</si>
  <si>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</si>
  <si>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</si>
  <si>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</si>
  <si>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</si>
  <si>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</si>
  <si>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</si>
  <si>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</si>
  <si>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</si>
  <si>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</si>
  <si>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</si>
  <si>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</si>
  <si>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</si>
  <si>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</si>
  <si>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</si>
  <si>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</si>
  <si>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</si>
  <si>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</si>
  <si>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</si>
  <si>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</si>
  <si>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</si>
  <si>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</si>
  <si>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</si>
  <si>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</si>
  <si>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</si>
  <si>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</si>
  <si>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</si>
  <si>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</si>
  <si>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</si>
  <si>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</si>
  <si>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</si>
  <si>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</si>
  <si>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</si>
  <si>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</si>
  <si>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</si>
  <si>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</si>
  <si>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</si>
  <si>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</si>
  <si>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</si>
  <si>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</si>
  <si>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</si>
  <si>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</si>
  <si>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</si>
  <si>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</si>
  <si>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</si>
  <si>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</si>
  <si>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</si>
  <si>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</si>
  <si>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</si>
  <si>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</si>
  <si>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</si>
  <si>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</si>
  <si>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</si>
  <si>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</si>
  <si>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</si>
  <si>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</si>
  <si>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</si>
  <si>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</si>
  <si>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</si>
  <si>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</si>
  <si>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</si>
  <si>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</si>
  <si>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</si>
  <si>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</si>
  <si>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</si>
  <si>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</si>
  <si>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</si>
  <si>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</si>
  <si>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</si>
  <si>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</si>
  <si>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</si>
  <si>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</si>
  <si>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</si>
  <si>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</si>
  <si>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</si>
  <si>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</si>
  <si>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</si>
  <si>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</si>
  <si>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</si>
  <si>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</si>
  <si>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</si>
  <si>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</si>
  <si>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</si>
  <si>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</si>
  <si>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</si>
  <si>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</si>
  <si>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</si>
  <si>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</si>
  <si>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</si>
  <si>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</si>
  <si>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</si>
  <si>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</si>
  <si>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</si>
  <si>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</si>
  <si>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</si>
  <si>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</si>
  <si>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</si>
  <si>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</si>
  <si>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</si>
  <si>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</si>
  <si>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</si>
  <si>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</si>
  <si>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</si>
  <si>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</si>
  <si>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</si>
  <si>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</si>
  <si>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</si>
  <si>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</si>
  <si>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</si>
  <si>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</si>
  <si>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</si>
  <si>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</si>
  <si>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</si>
  <si>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</si>
  <si>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</si>
  <si>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</si>
  <si>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</si>
  <si>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</si>
  <si>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</si>
  <si>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</si>
  <si>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</si>
  <si>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</si>
  <si>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</si>
  <si>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</si>
  <si>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</si>
  <si>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</si>
  <si>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</si>
  <si>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</si>
  <si>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</si>
  <si>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</si>
  <si>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</si>
  <si>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</si>
  <si>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</si>
  <si>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</si>
  <si>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</si>
  <si>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</si>
  <si>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</si>
  <si>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</si>
  <si>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</si>
  <si>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</si>
  <si>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</si>
  <si>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</si>
  <si>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</si>
  <si>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</si>
  <si>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</si>
  <si>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</si>
  <si>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</si>
  <si>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</si>
  <si>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</si>
  <si>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</si>
  <si>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</si>
  <si>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</si>
  <si>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</si>
  <si>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</si>
  <si>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</si>
  <si>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</si>
  <si>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</si>
  <si>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</si>
  <si>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</si>
  <si>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</si>
  <si>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</si>
  <si>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</si>
  <si>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</si>
  <si>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</si>
  <si>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</si>
  <si>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</si>
  <si>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</si>
  <si>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</si>
  <si>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</si>
  <si>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</si>
  <si>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</si>
  <si>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</si>
  <si>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</si>
  <si>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</si>
  <si>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</si>
  <si>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</si>
  <si>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</si>
  <si>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</si>
  <si>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</si>
  <si>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</si>
  <si>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</si>
  <si>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</si>
  <si>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</si>
  <si>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</si>
  <si>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</si>
  <si>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</si>
  <si>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</si>
  <si>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</si>
  <si>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</si>
  <si>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</si>
  <si>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</si>
  <si>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</si>
  <si>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</si>
  <si>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</si>
  <si>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</si>
  <si>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</si>
  <si>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</si>
  <si>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</si>
  <si>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</si>
  <si>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</si>
  <si>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</si>
  <si>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</si>
  <si>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</si>
  <si>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</si>
  <si>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</si>
  <si>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</si>
  <si>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</si>
  <si>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</si>
  <si>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</si>
  <si>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</si>
  <si>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</si>
  <si>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</si>
  <si>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</si>
  <si>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</si>
  <si>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</si>
  <si>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</si>
  <si>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</si>
  <si>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</si>
  <si>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</si>
  <si>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</si>
  <si>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</si>
  <si>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</si>
  <si>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</si>
  <si>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</si>
  <si>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</si>
  <si>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</si>
  <si>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</si>
  <si>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</si>
  <si>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</si>
  <si>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</si>
  <si>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</si>
  <si>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</si>
  <si>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</si>
  <si>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</si>
  <si>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</si>
  <si>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</si>
  <si>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</si>
  <si>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</si>
  <si>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</si>
  <si>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</si>
  <si>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</si>
  <si>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</si>
  <si>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</si>
  <si>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</si>
  <si>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</si>
  <si>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</si>
  <si>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</si>
  <si>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</si>
  <si>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</si>
  <si>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</si>
  <si>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</si>
  <si>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</si>
  <si>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</si>
  <si>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</si>
  <si>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</si>
  <si>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</si>
  <si>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</si>
  <si>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</si>
  <si>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</si>
  <si>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</si>
  <si>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</si>
  <si>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</si>
  <si>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</si>
  <si>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</si>
  <si>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</si>
  <si>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</si>
  <si>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</si>
  <si>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</si>
  <si>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</si>
  <si>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</si>
  <si>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</si>
  <si>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</si>
  <si>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</si>
  <si>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</si>
  <si>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</si>
  <si>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</si>
  <si>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</si>
  <si>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</si>
  <si>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</si>
  <si>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</si>
  <si>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</si>
  <si>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</si>
  <si>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</si>
  <si>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</si>
  <si>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</si>
  <si>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</si>
  <si>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</si>
  <si>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</si>
  <si>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</si>
  <si>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</si>
  <si>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</si>
  <si>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</si>
  <si>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</si>
  <si>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</si>
  <si>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</si>
  <si>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</si>
  <si>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</si>
  <si>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</si>
  <si>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</si>
  <si>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</si>
  <si>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</si>
  <si>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</si>
  <si>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</si>
  <si>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</si>
  <si>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</si>
  <si>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</si>
  <si>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</si>
  <si>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</si>
  <si>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</si>
  <si>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</si>
  <si>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</si>
  <si>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</si>
  <si>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</si>
  <si>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</si>
  <si>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</si>
  <si>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</si>
  <si>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</si>
  <si>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</si>
  <si>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</si>
  <si>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</si>
  <si>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</si>
  <si>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</si>
  <si>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</si>
  <si>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</si>
  <si>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</si>
  <si>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</si>
  <si>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</si>
  <si>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</si>
  <si>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</si>
  <si>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</si>
  <si>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</si>
  <si>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</si>
  <si>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</si>
  <si>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</si>
  <si>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</si>
  <si>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</si>
  <si>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</si>
  <si>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</si>
  <si>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</si>
  <si>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</si>
  <si>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</si>
  <si>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</si>
  <si>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</si>
  <si>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</si>
  <si>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</si>
  <si>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</si>
  <si>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</si>
  <si>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</si>
  <si>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</si>
  <si>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</si>
  <si>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</si>
  <si>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</si>
  <si>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</si>
  <si>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</si>
  <si>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</si>
  <si>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</si>
  <si>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</si>
  <si>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</si>
  <si>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</si>
  <si>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</si>
  <si>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</si>
  <si>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</si>
  <si>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</si>
  <si>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</si>
  <si>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</si>
  <si>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</si>
  <si>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</si>
  <si>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</si>
  <si>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</si>
  <si>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</si>
  <si>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</si>
  <si>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</si>
  <si>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</si>
  <si>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</si>
  <si>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</si>
  <si>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</si>
  <si>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</si>
  <si>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</si>
  <si>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</si>
  <si>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</si>
  <si>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</si>
  <si>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</si>
  <si>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</si>
  <si>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</si>
  <si>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</si>
  <si>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</si>
  <si>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</si>
  <si>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</si>
  <si>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</si>
  <si>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</si>
  <si>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</si>
  <si>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</si>
  <si>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</si>
  <si>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</si>
  <si>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</si>
  <si>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</si>
  <si>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</si>
  <si>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</si>
  <si>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</si>
  <si>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</si>
  <si>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</si>
  <si>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</si>
  <si>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</si>
  <si>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</si>
  <si>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</si>
  <si>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</si>
  <si>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</si>
  <si>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</si>
  <si>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</si>
  <si>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</si>
  <si>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</si>
  <si>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</si>
  <si>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</si>
  <si>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</si>
  <si>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</si>
  <si>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</si>
  <si>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</si>
  <si>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</si>
  <si>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</si>
  <si>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</si>
  <si>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</si>
  <si>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</si>
  <si>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</si>
  <si>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</si>
  <si>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</si>
  <si>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</si>
  <si>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</si>
  <si>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</si>
  <si>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</si>
  <si>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</si>
  <si>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</si>
  <si>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</si>
  <si>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</si>
  <si>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</si>
  <si>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</si>
  <si>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</si>
  <si>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</si>
  <si>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</si>
  <si>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</si>
  <si>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</si>
  <si>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</si>
  <si>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</si>
  <si>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</si>
  <si>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</si>
  <si>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</si>
  <si>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</si>
  <si>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</si>
  <si>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</si>
  <si>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</si>
  <si>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</si>
  <si>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</si>
  <si>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</si>
  <si>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</si>
  <si>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</si>
  <si>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</si>
  <si>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</si>
  <si>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</si>
  <si>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</si>
  <si>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</si>
  <si>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</si>
  <si>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</si>
  <si>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</si>
  <si>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</si>
  <si>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</si>
  <si>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</si>
  <si>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</si>
  <si>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</si>
  <si>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</si>
  <si>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</si>
  <si>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</si>
  <si>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</si>
  <si>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</si>
  <si>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</si>
  <si>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</si>
  <si>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</si>
  <si>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</si>
  <si>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</si>
  <si>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</si>
  <si>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</si>
  <si>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</si>
  <si>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</si>
  <si>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</si>
  <si>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</si>
  <si>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</si>
  <si>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</si>
  <si>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</si>
  <si>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</si>
  <si>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</si>
  <si>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</si>
  <si>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</si>
  <si>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</si>
  <si>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</si>
  <si>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</si>
  <si>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</si>
  <si>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</si>
  <si>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</si>
  <si>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</si>
  <si>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</si>
  <si>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</si>
  <si>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</si>
  <si>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</si>
  <si>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</si>
  <si>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</si>
  <si>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</si>
  <si>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</si>
  <si>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</si>
  <si>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</si>
  <si>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</si>
  <si>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</si>
  <si>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</si>
  <si>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</si>
  <si>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</si>
  <si>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</si>
  <si>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</si>
  <si>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</si>
  <si>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</si>
  <si>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</si>
  <si>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</si>
  <si>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</si>
  <si>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</si>
  <si>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</si>
  <si>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</si>
  <si>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</si>
  <si>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</si>
  <si>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</si>
  <si>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</si>
  <si>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</si>
  <si>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</si>
  <si>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</si>
  <si>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</si>
  <si>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</si>
  <si>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</si>
  <si>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</si>
  <si>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</si>
  <si>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</si>
  <si>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</si>
  <si>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</si>
  <si>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</si>
  <si>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</si>
  <si>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</si>
  <si>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</si>
  <si>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</si>
  <si>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</si>
  <si>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</si>
  <si>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</si>
  <si>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</si>
  <si>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</si>
  <si>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</si>
  <si>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</si>
  <si>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</si>
  <si>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</si>
  <si>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</si>
  <si>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</si>
  <si>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</si>
  <si>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</si>
  <si>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</si>
  <si>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</si>
  <si>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</si>
  <si>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</si>
  <si>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</si>
  <si>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</si>
  <si>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</si>
  <si>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</si>
  <si>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</si>
  <si>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</si>
  <si>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</si>
  <si>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</si>
  <si>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</si>
  <si>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</si>
  <si>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</si>
  <si>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</si>
  <si>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</si>
  <si>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</si>
  <si>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</si>
  <si>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</si>
  <si>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</si>
  <si>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</si>
  <si>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</si>
  <si>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</si>
  <si>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</si>
  <si>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</si>
  <si>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</si>
  <si>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</si>
  <si>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</si>
  <si>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</si>
  <si>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</si>
  <si>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</si>
  <si>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</si>
  <si>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</si>
  <si>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</si>
  <si>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</si>
  <si>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</si>
  <si>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</si>
  <si>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</si>
  <si>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</si>
  <si>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</si>
  <si>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</si>
  <si>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</si>
  <si>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</si>
  <si>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</si>
  <si>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</si>
  <si>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</si>
  <si>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</si>
  <si>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</si>
  <si>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</si>
  <si>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</si>
  <si>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</si>
  <si>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</si>
  <si>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</si>
  <si>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</si>
  <si>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</si>
  <si>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</si>
  <si>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</si>
  <si>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</si>
  <si>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</si>
  <si>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</si>
  <si>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</si>
  <si>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</si>
  <si>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</si>
  <si>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</si>
  <si>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</si>
  <si>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</si>
  <si>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</si>
  <si>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</si>
  <si>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</si>
  <si>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</si>
  <si>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</si>
  <si>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</si>
  <si>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</si>
  <si>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</si>
  <si>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</si>
  <si>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</si>
  <si>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</si>
  <si>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</si>
  <si>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</si>
  <si>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</si>
  <si>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</si>
  <si>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</si>
  <si>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</si>
  <si>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</si>
  <si>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</si>
  <si>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</si>
  <si>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</si>
  <si>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</si>
  <si>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</si>
  <si>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</si>
  <si>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</si>
  <si>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</si>
  <si>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</si>
  <si>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</si>
  <si>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</si>
  <si>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</si>
  <si>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</si>
  <si>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</si>
  <si>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</si>
  <si>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</si>
  <si>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</si>
  <si>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</si>
  <si>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</si>
  <si>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</si>
  <si>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</si>
  <si>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</si>
  <si>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</si>
  <si>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</si>
  <si>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</si>
  <si>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</si>
  <si>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</si>
  <si>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</si>
  <si>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</si>
  <si>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</si>
  <si>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</si>
  <si>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</si>
  <si>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</si>
  <si>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</si>
  <si>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</si>
  <si>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</si>
  <si>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</si>
  <si>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</si>
  <si>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</si>
  <si>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</si>
  <si>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</si>
  <si>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</si>
  <si>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</si>
  <si>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</si>
  <si>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</si>
  <si>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</si>
  <si>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</si>
  <si>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</si>
  <si>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</si>
  <si>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</si>
  <si>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</si>
  <si>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</si>
  <si>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</si>
  <si>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</si>
  <si>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</si>
  <si>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</si>
  <si>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</si>
  <si>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</si>
  <si>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</si>
  <si>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</si>
  <si>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</si>
  <si>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</si>
  <si>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</si>
  <si>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</si>
  <si>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</si>
  <si>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</si>
  <si>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</si>
  <si>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</si>
  <si>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</si>
  <si>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</si>
  <si>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</si>
  <si>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</si>
  <si>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</si>
  <si>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</si>
  <si>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</si>
  <si>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</si>
  <si>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</si>
  <si>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</si>
  <si>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</si>
  <si>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</si>
  <si>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</si>
  <si>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</si>
  <si>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</si>
  <si>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</si>
  <si>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</si>
  <si>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</si>
  <si>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</si>
  <si>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</si>
  <si>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</si>
  <si>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</si>
  <si>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</si>
  <si>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</si>
  <si>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</si>
  <si>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</si>
  <si>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</si>
  <si>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</si>
  <si>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</si>
  <si>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</si>
  <si>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</si>
  <si>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</si>
  <si>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</si>
  <si>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</si>
  <si>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</si>
  <si>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</si>
  <si>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</si>
  <si>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</si>
  <si>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</si>
  <si>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</si>
  <si>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</si>
  <si>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</si>
  <si>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</si>
  <si>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</si>
  <si>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</si>
  <si>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</si>
  <si>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</si>
  <si>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</si>
  <si>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</si>
  <si>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</si>
  <si>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</si>
  <si>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</si>
  <si>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</si>
  <si>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</si>
  <si>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</si>
  <si>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</si>
  <si>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</si>
  <si>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</si>
  <si>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</si>
  <si>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</si>
  <si>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</si>
  <si>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</si>
  <si>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</si>
  <si>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</si>
  <si>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</si>
  <si>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</si>
  <si>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</si>
  <si>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</si>
  <si>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</si>
  <si>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</si>
  <si>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</si>
  <si>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</si>
  <si>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</si>
  <si>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</si>
  <si>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</si>
  <si>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</si>
  <si>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</si>
  <si>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</si>
  <si>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</si>
  <si>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</si>
  <si>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</si>
  <si>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</si>
  <si>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</si>
  <si>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</si>
  <si>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</si>
  <si>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</si>
  <si>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</si>
  <si>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</si>
  <si>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</si>
  <si>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</si>
  <si>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</si>
  <si>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</si>
  <si>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</si>
  <si>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</si>
  <si>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</si>
  <si>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</si>
  <si>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</si>
  <si>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</si>
  <si>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</si>
  <si>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</si>
  <si>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</si>
  <si>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</si>
  <si>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</si>
  <si>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</si>
  <si>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</si>
  <si>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</si>
  <si>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</si>
  <si>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</si>
  <si>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</si>
  <si>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</si>
  <si>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</si>
  <si>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</si>
  <si>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</si>
  <si>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</si>
  <si>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</si>
  <si>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</si>
  <si>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</si>
  <si>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</si>
  <si>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</si>
  <si>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</si>
  <si>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</si>
  <si>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</si>
  <si>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</si>
  <si>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</si>
  <si>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</si>
  <si>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</si>
  <si>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</si>
  <si>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</si>
  <si>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</si>
  <si>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</si>
  <si>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</si>
  <si>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</si>
  <si>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</si>
  <si>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</si>
  <si>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</si>
  <si>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</si>
  <si>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</si>
  <si>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</si>
  <si>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</si>
  <si>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</si>
  <si>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</si>
  <si>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</si>
  <si>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</si>
  <si>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</si>
  <si>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</si>
  <si>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</si>
  <si>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</si>
  <si>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</si>
  <si>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</si>
  <si>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</si>
  <si>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</si>
  <si>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</si>
  <si>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</si>
  <si>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</si>
  <si>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</si>
  <si>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</si>
  <si>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</si>
  <si>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</si>
  <si>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</si>
  <si>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</si>
  <si>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</si>
  <si>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</si>
  <si>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</si>
  <si>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</si>
  <si>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</si>
  <si>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</si>
  <si>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</si>
  <si>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</si>
  <si>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</si>
  <si>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</si>
  <si>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</si>
  <si>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</si>
  <si>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</si>
  <si>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</si>
  <si>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</si>
  <si>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</si>
  <si>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</si>
  <si>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</si>
  <si>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</si>
  <si>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</si>
  <si>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</si>
  <si>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</si>
  <si>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</si>
  <si>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</si>
  <si>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</si>
  <si>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</si>
  <si>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</si>
  <si>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</si>
  <si>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</si>
  <si>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</si>
  <si>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</si>
  <si>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</si>
  <si>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</si>
  <si>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</si>
  <si>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</si>
  <si>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</si>
  <si>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</si>
  <si>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</si>
  <si>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</si>
  <si>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</si>
  <si>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</si>
  <si>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</si>
  <si>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</si>
  <si>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</si>
  <si>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</si>
  <si>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</si>
  <si>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</si>
  <si>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</si>
  <si>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</si>
  <si>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</si>
  <si>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</si>
  <si>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</si>
  <si>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</si>
  <si>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</si>
  <si>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</si>
  <si>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</si>
  <si>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</si>
  <si>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</si>
  <si>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</si>
  <si>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</si>
  <si>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</si>
  <si>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</si>
  <si>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</si>
  <si>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</si>
  <si>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</si>
  <si>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</si>
  <si>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</si>
  <si>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</si>
  <si>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</si>
  <si>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</si>
  <si>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</si>
  <si>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</si>
  <si>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</si>
  <si>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</si>
  <si>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</si>
  <si>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</si>
  <si>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</si>
  <si>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</si>
  <si>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</si>
  <si>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</si>
  <si>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</si>
  <si>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</si>
  <si>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</si>
  <si>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</si>
  <si>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</si>
  <si>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</si>
  <si>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</si>
  <si>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</si>
  <si>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</si>
  <si>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</si>
  <si>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</si>
  <si>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</si>
  <si>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</si>
  <si>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</si>
  <si>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</si>
  <si>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</si>
  <si>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</si>
  <si>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</si>
  <si>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</si>
  <si>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</si>
  <si>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</si>
  <si>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</si>
  <si>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</si>
  <si>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</si>
  <si>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</si>
  <si>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</si>
  <si>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</si>
  <si>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</si>
  <si>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</si>
  <si>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</si>
  <si>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</si>
  <si>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</si>
  <si>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</si>
  <si>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</si>
  <si>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</si>
  <si>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</si>
  <si>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</si>
  <si>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</si>
  <si>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</si>
  <si>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</si>
  <si>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</si>
  <si>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</si>
  <si>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</si>
  <si>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</si>
  <si>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</si>
  <si>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</si>
  <si>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</si>
  <si>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</si>
  <si>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</si>
  <si>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</si>
  <si>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</si>
  <si>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</si>
  <si>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</si>
  <si>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</si>
  <si>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</si>
  <si>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</si>
  <si>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</si>
  <si>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</si>
  <si>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</si>
  <si>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</si>
  <si>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</si>
  <si>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</si>
  <si>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</si>
  <si>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</si>
  <si>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</si>
  <si>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</si>
  <si>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</si>
  <si>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</si>
  <si>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</si>
  <si>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</si>
  <si>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</si>
  <si>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</si>
  <si>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</si>
  <si>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</si>
  <si>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</si>
  <si>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</si>
  <si>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</si>
  <si>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</si>
  <si>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</si>
  <si>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</si>
  <si>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</si>
  <si>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</si>
  <si>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</si>
  <si>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</si>
  <si>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</si>
  <si>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</si>
  <si>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</si>
  <si>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</si>
  <si>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</si>
  <si>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</si>
  <si>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</si>
  <si>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</si>
  <si>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</si>
  <si>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</si>
  <si>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</si>
  <si>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</si>
  <si>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</si>
  <si>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</si>
  <si>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</si>
  <si>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</si>
  <si>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</si>
  <si>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</si>
  <si>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</si>
  <si>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</si>
  <si>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</si>
  <si>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</si>
  <si>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</si>
  <si>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</si>
  <si>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</si>
  <si>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</si>
  <si>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</si>
  <si>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</si>
  <si>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</si>
  <si>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</si>
  <si>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</si>
  <si>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</si>
  <si>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</si>
  <si>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</si>
  <si>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</si>
  <si>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</si>
  <si>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</si>
  <si>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</si>
  <si>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</si>
  <si>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</si>
  <si>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</si>
  <si>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</si>
  <si>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</si>
  <si>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</si>
  <si>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</si>
  <si>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</si>
  <si>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</si>
  <si>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</si>
  <si>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</si>
  <si>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</si>
  <si>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</si>
  <si>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</si>
  <si>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</si>
  <si>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</si>
  <si>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</si>
  <si>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</si>
  <si>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</si>
  <si>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</si>
  <si>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</si>
  <si>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</si>
  <si>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</si>
  <si>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</si>
  <si>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</si>
  <si>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</si>
  <si>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</si>
  <si>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</si>
  <si>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</si>
  <si>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</si>
  <si>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</si>
  <si>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</si>
  <si>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</si>
  <si>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</si>
  <si>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</si>
  <si>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</si>
  <si>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</si>
  <si>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</si>
  <si>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</si>
  <si>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</si>
  <si>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</si>
  <si>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</si>
  <si>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</si>
  <si>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</si>
  <si>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</si>
  <si>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</si>
  <si>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</si>
  <si>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</si>
  <si>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</si>
  <si>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</si>
  <si>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</si>
  <si>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</si>
  <si>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</si>
  <si>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</si>
  <si>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</si>
  <si>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</si>
  <si>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</si>
  <si>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</si>
  <si>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</si>
  <si>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</si>
  <si>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</si>
  <si>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</si>
  <si>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</si>
  <si>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</si>
  <si>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</si>
  <si>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</si>
  <si>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</si>
  <si>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</si>
  <si>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</si>
  <si>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</si>
  <si>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</si>
  <si>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</si>
  <si>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</si>
  <si>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</si>
  <si>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</si>
  <si>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</si>
  <si>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</si>
  <si>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</si>
  <si>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</si>
  <si>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</si>
  <si>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</si>
  <si>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</si>
  <si>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</si>
  <si>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</si>
  <si>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</si>
  <si>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</si>
  <si>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</si>
  <si>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</si>
  <si>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</si>
  <si>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</si>
  <si>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</si>
  <si>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</si>
  <si>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</si>
  <si>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</si>
  <si>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</si>
  <si>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</si>
  <si>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</si>
  <si>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</si>
  <si>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</si>
  <si>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</si>
  <si>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</si>
  <si>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</si>
  <si>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</si>
  <si>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</si>
  <si>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</si>
  <si>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</si>
  <si>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</si>
  <si>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</si>
  <si>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</si>
  <si>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</si>
  <si>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</si>
  <si>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</si>
  <si>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</si>
  <si>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</si>
  <si>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</si>
  <si>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</si>
  <si>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</si>
  <si>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</si>
  <si>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</si>
  <si>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</si>
  <si>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</si>
  <si>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</si>
  <si>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</si>
  <si>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</si>
  <si>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</si>
  <si>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</si>
  <si>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</si>
  <si>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</si>
  <si>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</si>
  <si>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</si>
  <si>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</si>
  <si>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</si>
  <si>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</si>
  <si>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</si>
  <si>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</si>
  <si>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</si>
  <si>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</si>
  <si>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</si>
  <si>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</si>
  <si>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</si>
  <si>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</si>
  <si>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</si>
  <si>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</si>
  <si>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</si>
  <si>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</si>
  <si>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</si>
  <si>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</si>
  <si>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</si>
  <si>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</si>
  <si>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</si>
  <si>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</si>
  <si>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</si>
  <si>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</si>
  <si>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</si>
  <si>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</si>
  <si>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</si>
  <si>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</si>
  <si>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</si>
  <si>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</si>
  <si>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</si>
  <si>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</si>
  <si>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</si>
  <si>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</si>
  <si>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</si>
  <si>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</si>
  <si>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</si>
  <si>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</si>
  <si>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</si>
  <si>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</si>
  <si>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</si>
  <si>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</si>
  <si>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</si>
  <si>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</si>
  <si>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</si>
  <si>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</si>
  <si>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</si>
  <si>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</si>
  <si>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</si>
  <si>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</si>
  <si>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</si>
  <si>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</si>
  <si>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</si>
  <si>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</si>
  <si>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</si>
  <si>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</si>
  <si>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</si>
  <si>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</si>
  <si>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</si>
  <si>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</si>
  <si>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</si>
  <si>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</si>
  <si>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</si>
  <si>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</si>
  <si>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</si>
  <si>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</si>
  <si>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</si>
  <si>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</si>
  <si>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</si>
  <si>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</si>
  <si>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</si>
  <si>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</si>
  <si>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</si>
  <si>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</si>
  <si>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</si>
  <si>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</si>
  <si>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</si>
  <si>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</si>
  <si>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</si>
  <si>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</si>
  <si>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</si>
  <si>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</si>
  <si>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</si>
  <si>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</si>
  <si>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</si>
  <si>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</si>
  <si>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</si>
  <si>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</si>
  <si>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</si>
  <si>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</si>
  <si>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</si>
  <si>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</si>
  <si>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</si>
  <si>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</si>
  <si>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</si>
  <si>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</si>
  <si>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</si>
  <si>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</si>
  <si>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</si>
  <si>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</si>
  <si>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</si>
  <si>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</si>
  <si>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</si>
  <si>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</si>
  <si>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</si>
  <si>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</si>
  <si>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</si>
  <si>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</si>
  <si>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</si>
  <si>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</si>
  <si>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</si>
  <si>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</si>
  <si>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</si>
  <si>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</si>
  <si>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</si>
  <si>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</si>
  <si>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</si>
  <si>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</si>
  <si>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</si>
  <si>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</si>
  <si>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</si>
  <si>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</si>
  <si>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</si>
  <si>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</si>
  <si>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</si>
  <si>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</si>
  <si>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</si>
  <si>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</si>
  <si>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</si>
  <si>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</si>
  <si>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</si>
  <si>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</si>
  <si>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</si>
  <si>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</si>
  <si>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</si>
  <si>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</si>
  <si>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</si>
  <si>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</si>
  <si>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</si>
  <si>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</si>
  <si>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</si>
  <si>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</si>
  <si>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</si>
  <si>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</si>
  <si>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</si>
  <si>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</si>
  <si>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</si>
  <si>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</si>
  <si>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</si>
  <si>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</si>
  <si>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</si>
  <si>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</si>
  <si>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</si>
  <si>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</si>
  <si>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</si>
  <si>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</si>
  <si>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</si>
  <si>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</si>
  <si>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</si>
  <si>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</si>
  <si>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</si>
  <si>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</si>
  <si>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</si>
  <si>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</si>
  <si>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</si>
  <si>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</si>
  <si>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</si>
  <si>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</si>
  <si>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</si>
  <si>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</si>
  <si>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</si>
  <si>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</si>
  <si>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</si>
  <si>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</si>
  <si>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</si>
  <si>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</si>
  <si>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</si>
  <si>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</si>
  <si>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</si>
  <si>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</si>
  <si>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</si>
  <si>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</si>
  <si>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</si>
  <si>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</si>
  <si>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</si>
  <si>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</si>
  <si>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</si>
  <si>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</si>
  <si>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</si>
  <si>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</si>
  <si>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</si>
  <si>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</si>
  <si>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</si>
  <si>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</si>
  <si>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</si>
  <si>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</si>
  <si>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</si>
  <si>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</si>
  <si>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</si>
  <si>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</si>
  <si>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</si>
  <si>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</si>
  <si>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</si>
  <si>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</si>
  <si>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</si>
  <si>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</si>
  <si>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</si>
  <si>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</si>
  <si>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</si>
  <si>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</si>
  <si>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</si>
  <si>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</si>
  <si>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</si>
  <si>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</si>
  <si>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</si>
  <si>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</si>
  <si>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</si>
  <si>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</si>
  <si>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</si>
  <si>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</si>
  <si>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</si>
  <si>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</si>
  <si>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</si>
  <si>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</si>
  <si>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</si>
  <si>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</si>
  <si>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</si>
  <si>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</si>
  <si>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</si>
  <si>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</si>
  <si>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</si>
  <si>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</si>
  <si>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</si>
  <si>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</si>
  <si>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</si>
  <si>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</si>
  <si>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</si>
  <si>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</si>
  <si>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</si>
  <si>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</si>
  <si>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</si>
  <si>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</si>
  <si>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</si>
  <si>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</si>
  <si>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</si>
  <si>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</si>
  <si>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</si>
  <si>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</si>
  <si>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</si>
  <si>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</si>
  <si>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</si>
  <si>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</si>
  <si>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</si>
  <si>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</si>
  <si>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</si>
  <si>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</si>
  <si>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</si>
  <si>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</si>
  <si>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</si>
  <si>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</si>
  <si>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</si>
  <si>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</si>
  <si>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</si>
  <si>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</si>
  <si>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</si>
  <si>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</si>
  <si>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</si>
  <si>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</si>
  <si>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</si>
  <si>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</si>
  <si>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</si>
  <si>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</si>
  <si>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</si>
  <si>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</si>
  <si>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</si>
  <si>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</si>
  <si>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</si>
  <si>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</si>
  <si>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</si>
  <si>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</si>
  <si>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</si>
  <si>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</si>
  <si>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</si>
  <si>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</si>
  <si>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</si>
  <si>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</si>
  <si>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</si>
  <si>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</si>
  <si>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</si>
  <si>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</si>
  <si>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</si>
  <si>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</si>
  <si>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</si>
  <si>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</si>
  <si>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</si>
  <si>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</si>
  <si>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</si>
  <si>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</si>
  <si>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</si>
  <si>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</si>
  <si>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</si>
  <si>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</si>
  <si>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</si>
  <si>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</si>
  <si>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</si>
  <si>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</si>
  <si>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</si>
  <si>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</si>
  <si>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</si>
  <si>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</si>
  <si>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</si>
  <si>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</si>
  <si>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</si>
  <si>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</si>
  <si>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</si>
  <si>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</si>
  <si>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</si>
  <si>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</si>
  <si>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</si>
  <si>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</si>
  <si>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</si>
  <si>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</si>
  <si>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</si>
  <si>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</si>
  <si>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</si>
  <si>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</si>
  <si>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</si>
  <si>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</si>
  <si>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</si>
  <si>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</si>
  <si>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</si>
  <si>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</si>
  <si>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</si>
  <si>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</si>
  <si>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</si>
  <si>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</si>
  <si>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</si>
  <si>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</si>
  <si>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</si>
  <si>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</si>
  <si>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</si>
  <si>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</si>
  <si>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</si>
  <si>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</si>
  <si>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</si>
  <si>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</si>
  <si>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</si>
  <si>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</si>
  <si>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</si>
  <si>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</si>
  <si>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</si>
  <si>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</si>
  <si>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</si>
  <si>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</si>
  <si>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</si>
  <si>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</si>
  <si>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</si>
  <si>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</si>
  <si>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</si>
  <si>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</si>
  <si>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</si>
  <si>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</si>
  <si>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</si>
  <si>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</si>
  <si>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</si>
  <si>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</si>
  <si>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</si>
  <si>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</si>
  <si>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</si>
  <si>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</si>
  <si>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</si>
  <si>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</si>
  <si>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</si>
  <si>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</si>
  <si>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</si>
  <si>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</si>
  <si>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</si>
  <si>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</si>
  <si>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</si>
  <si>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</si>
  <si>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</si>
  <si>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</si>
  <si>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</si>
  <si>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</si>
  <si>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</si>
  <si>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</si>
  <si>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</si>
  <si>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</si>
  <si>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</si>
  <si>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</si>
  <si>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</si>
  <si>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</si>
  <si>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</si>
  <si>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</si>
  <si>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</si>
  <si>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</si>
  <si>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</si>
  <si>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</si>
  <si>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</si>
  <si>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</si>
  <si>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</si>
  <si>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</si>
  <si>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</si>
  <si>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</si>
  <si>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</si>
  <si>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</si>
  <si>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</si>
  <si>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</si>
  <si>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</si>
  <si>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</si>
  <si>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</si>
  <si>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</si>
  <si>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</si>
  <si>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</si>
  <si>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</si>
  <si>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</si>
  <si>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</si>
  <si>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</si>
  <si>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</si>
  <si>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</si>
  <si>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</si>
  <si>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</si>
  <si>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</si>
  <si>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</si>
  <si>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</si>
  <si>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</si>
  <si>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</si>
  <si>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</si>
  <si>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</si>
  <si>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</si>
  <si>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</si>
  <si>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</si>
  <si>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</si>
  <si>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</si>
  <si>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</si>
  <si>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</si>
  <si>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</si>
  <si>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</si>
  <si>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</si>
  <si>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</si>
  <si>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</si>
  <si>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</si>
  <si>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</si>
  <si>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</si>
  <si>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</si>
  <si>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</si>
  <si>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</si>
  <si>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</si>
  <si>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</si>
  <si>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</si>
  <si>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</si>
  <si>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</si>
  <si>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</si>
  <si>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</si>
  <si>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</si>
  <si>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</si>
  <si>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</si>
  <si>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</si>
  <si>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</si>
  <si>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</si>
  <si>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</si>
  <si>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</si>
  <si>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</si>
  <si>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</si>
  <si>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</si>
  <si>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</si>
  <si>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</si>
  <si>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</si>
  <si>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</si>
  <si>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</si>
  <si>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</si>
  <si>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</si>
  <si>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</si>
  <si>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</si>
  <si>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</si>
  <si>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</si>
  <si>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</si>
  <si>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</si>
  <si>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</si>
  <si>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</si>
  <si>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</si>
  <si>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</si>
  <si>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</si>
  <si>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</si>
  <si>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</si>
  <si>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</si>
  <si>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</si>
  <si>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</si>
  <si>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</si>
  <si>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</si>
  <si>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</si>
  <si>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</si>
  <si>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</si>
  <si>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</si>
  <si>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</si>
  <si>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</si>
  <si>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</si>
  <si>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</si>
  <si>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</si>
  <si>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</si>
  <si>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</si>
  <si>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</si>
  <si>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</si>
  <si>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</si>
  <si>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</si>
  <si>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</si>
  <si>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</si>
  <si>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</si>
  <si>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</si>
  <si>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</si>
  <si>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</si>
  <si>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</si>
  <si>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</si>
  <si>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</si>
  <si>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</si>
  <si>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</si>
  <si>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</si>
  <si>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</si>
  <si>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</si>
  <si>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</si>
  <si>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</si>
  <si>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</si>
  <si>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</si>
  <si>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</si>
  <si>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</si>
  <si>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</si>
  <si>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</si>
  <si>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</si>
  <si>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</si>
  <si>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</si>
  <si>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</si>
  <si>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</si>
  <si>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</si>
  <si>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</si>
  <si>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</si>
  <si>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</si>
  <si>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</si>
  <si>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</si>
  <si>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</si>
  <si>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</si>
  <si>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</si>
  <si>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</si>
  <si>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</si>
  <si>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</si>
  <si>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</si>
  <si>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</si>
  <si>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</si>
  <si>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</si>
  <si>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</si>
  <si>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</si>
  <si>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</si>
  <si>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</si>
  <si>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</si>
  <si>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</si>
  <si>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</si>
  <si>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</si>
  <si>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</si>
  <si>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</si>
  <si>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</si>
  <si>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</si>
  <si>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</si>
  <si>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</si>
  <si>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</si>
  <si>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</si>
  <si>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</si>
  <si>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</si>
  <si>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</si>
  <si>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</si>
  <si>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</si>
  <si>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</si>
  <si>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</si>
  <si>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</si>
  <si>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</si>
  <si>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</si>
  <si>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</si>
  <si>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</si>
  <si>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</si>
  <si>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</si>
  <si>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</si>
  <si>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</si>
  <si>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</si>
  <si>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</si>
  <si>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</si>
  <si>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</si>
  <si>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</si>
  <si>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</si>
  <si>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</si>
  <si>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</si>
  <si>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</si>
  <si>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</si>
  <si>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</si>
  <si>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</si>
  <si>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</si>
  <si>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</si>
  <si>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</si>
  <si>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</si>
  <si>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</si>
  <si>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</si>
  <si>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</si>
  <si>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</si>
  <si>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</si>
  <si>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</si>
  <si>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</si>
  <si>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</si>
  <si>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</si>
  <si>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</si>
  <si>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</si>
  <si>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</si>
  <si>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</si>
  <si>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</si>
  <si>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</si>
  <si>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</si>
  <si>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</si>
  <si>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</si>
  <si>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</si>
  <si>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</si>
  <si>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</si>
  <si>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</si>
  <si>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</si>
  <si>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</si>
  <si>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</si>
  <si>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</si>
  <si>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</si>
  <si>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</si>
  <si>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</si>
  <si>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</si>
  <si>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</si>
  <si>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</si>
  <si>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</si>
  <si>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</si>
  <si>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</si>
  <si>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</si>
  <si>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</si>
  <si>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</si>
  <si>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</si>
  <si>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</si>
  <si>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</si>
  <si>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</si>
  <si>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</si>
  <si>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</si>
  <si>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</si>
  <si>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</si>
  <si>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</si>
  <si>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</si>
  <si>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</si>
  <si>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</si>
  <si>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</si>
  <si>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</si>
  <si>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</si>
  <si>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</si>
  <si>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</si>
  <si>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</si>
  <si>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</si>
  <si>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</si>
  <si>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</si>
  <si>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</si>
  <si>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</si>
  <si>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</si>
  <si>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</si>
  <si>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</si>
  <si>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</si>
  <si>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</si>
  <si>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</si>
  <si>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</si>
  <si>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</si>
  <si>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</si>
  <si>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</si>
  <si>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</si>
  <si>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</si>
  <si>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</si>
  <si>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</si>
  <si>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</si>
  <si>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</si>
  <si>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</si>
  <si>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</si>
  <si>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</si>
  <si>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</si>
  <si>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</si>
  <si>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</si>
  <si>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</si>
  <si>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</si>
  <si>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</si>
  <si>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</si>
  <si>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</si>
  <si>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</si>
  <si>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</si>
  <si>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</si>
  <si>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</si>
  <si>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</si>
  <si>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</si>
  <si>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</si>
  <si>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</si>
  <si>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</si>
  <si>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</si>
  <si>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</si>
  <si>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</si>
  <si>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</si>
  <si>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</si>
  <si>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</si>
  <si>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</si>
  <si>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</si>
  <si>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</si>
  <si>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</si>
  <si>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</si>
  <si>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</si>
  <si>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</si>
  <si>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</si>
  <si>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</si>
  <si>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</si>
  <si>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</si>
  <si>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</si>
  <si>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</si>
  <si>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</si>
  <si>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</si>
  <si>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</si>
  <si>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</si>
  <si>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</si>
  <si>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</si>
  <si>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</si>
  <si>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</si>
  <si>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</si>
  <si>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</si>
  <si>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</si>
  <si>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</si>
  <si>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</si>
  <si>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</si>
  <si>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</si>
  <si>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</si>
  <si>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</si>
  <si>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</si>
  <si>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</si>
  <si>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</si>
  <si>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</si>
  <si>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</si>
  <si>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</si>
  <si>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</si>
  <si>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</si>
  <si>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</si>
  <si>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</si>
  <si>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</si>
  <si>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</si>
  <si>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</si>
  <si>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</si>
  <si>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</si>
  <si>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</si>
  <si>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</si>
  <si>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</si>
  <si>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</si>
  <si>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</si>
  <si>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</si>
  <si>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</si>
  <si>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</si>
  <si>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</si>
  <si>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</si>
  <si>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</si>
  <si>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</si>
  <si>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</si>
  <si>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</si>
  <si>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</si>
  <si>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</si>
  <si>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</si>
  <si>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</si>
  <si>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</si>
  <si>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</si>
  <si>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</si>
  <si>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</si>
  <si>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</si>
  <si>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</si>
  <si>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</si>
  <si>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</si>
  <si>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</si>
  <si>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</si>
  <si>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</si>
  <si>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</si>
  <si>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</si>
  <si>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</si>
  <si>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</si>
  <si>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</si>
  <si>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</si>
  <si>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</si>
  <si>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</si>
  <si>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</si>
  <si>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</si>
  <si>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</si>
  <si>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</si>
  <si>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</si>
  <si>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</si>
  <si>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</si>
  <si>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</si>
  <si>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</si>
  <si>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</si>
  <si>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</si>
  <si>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</si>
  <si>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</si>
  <si>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</si>
  <si>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</si>
  <si>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</si>
  <si>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</si>
  <si>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</si>
  <si>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</si>
  <si>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</si>
  <si>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</si>
  <si>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</si>
  <si>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</si>
  <si>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</si>
  <si>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</si>
  <si>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</si>
  <si>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</si>
  <si>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</si>
  <si>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</si>
  <si>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</si>
  <si>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</si>
  <si>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</si>
  <si>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</si>
  <si>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</si>
  <si>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</si>
  <si>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</si>
  <si>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</si>
  <si>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</si>
  <si>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</si>
  <si>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</si>
  <si>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</si>
  <si>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</si>
  <si>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</si>
  <si>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</si>
  <si>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</si>
  <si>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</si>
  <si>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</si>
  <si>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</si>
  <si>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</si>
  <si>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</si>
  <si>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</si>
  <si>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</si>
  <si>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</si>
  <si>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</si>
  <si>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</si>
  <si>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</si>
  <si>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</si>
  <si>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</si>
  <si>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</si>
  <si>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</si>
  <si>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</si>
  <si>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</si>
  <si>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</si>
  <si>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</si>
  <si>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</si>
  <si>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</si>
  <si>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</si>
  <si>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</si>
  <si>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</si>
  <si>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</si>
  <si>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</si>
  <si>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</si>
  <si>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</si>
  <si>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</si>
  <si>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</si>
  <si>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</si>
  <si>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</si>
  <si>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</si>
  <si>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</si>
  <si>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</si>
  <si>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</si>
  <si>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</si>
  <si>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</si>
  <si>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</si>
  <si>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</si>
  <si>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</si>
  <si>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</si>
  <si>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</si>
  <si>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</si>
  <si>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</si>
  <si>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</si>
  <si>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</si>
  <si>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</si>
  <si>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</si>
  <si>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</si>
  <si>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</si>
  <si>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</si>
  <si>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</si>
  <si>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</si>
  <si>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</si>
  <si>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</si>
  <si>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</si>
  <si>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</si>
  <si>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</si>
  <si>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</si>
  <si>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</si>
  <si>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</si>
  <si>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</si>
  <si>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</si>
  <si>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</si>
  <si>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</si>
  <si>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</si>
  <si>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</si>
  <si>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</si>
  <si>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</si>
  <si>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</si>
  <si>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</si>
  <si>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</si>
  <si>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</si>
  <si>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</si>
  <si>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</si>
  <si>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</si>
  <si>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</si>
  <si>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</si>
  <si>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</si>
  <si>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</si>
  <si>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</si>
  <si>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</si>
  <si>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</si>
  <si>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</si>
  <si>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</si>
  <si>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</si>
  <si>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</si>
  <si>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</si>
  <si>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</si>
  <si>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</si>
  <si>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</si>
  <si>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</si>
  <si>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</si>
  <si>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</si>
  <si>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</si>
  <si>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</si>
  <si>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</si>
  <si>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</si>
  <si>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</si>
  <si>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</si>
  <si>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</si>
  <si>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</si>
  <si>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</si>
  <si>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</si>
  <si>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</si>
  <si>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</si>
  <si>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</si>
  <si>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</si>
  <si>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</si>
  <si>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</si>
  <si>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</si>
  <si>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</si>
  <si>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</si>
  <si>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</si>
  <si>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</si>
  <si>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</si>
  <si>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</si>
  <si>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</si>
  <si>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</si>
  <si>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</si>
  <si>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</si>
  <si>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</si>
  <si>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</si>
  <si>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</si>
  <si>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</si>
  <si>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</si>
  <si>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</si>
  <si>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</si>
  <si>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</si>
  <si>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</si>
  <si>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</si>
  <si>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</si>
  <si>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</si>
  <si>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</si>
  <si>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</si>
  <si>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</si>
  <si>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</si>
  <si>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</si>
  <si>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</si>
  <si>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</si>
  <si>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</si>
  <si>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</si>
  <si>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</si>
  <si>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</si>
  <si>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</si>
  <si>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</si>
  <si>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</si>
  <si>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</si>
  <si>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</si>
  <si>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</si>
  <si>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</si>
  <si>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</si>
  <si>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</si>
  <si>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</si>
  <si>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</si>
  <si>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</si>
  <si>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</si>
  <si>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</si>
  <si>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</si>
  <si>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</si>
  <si>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</si>
  <si>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</si>
  <si>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</si>
  <si>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</si>
  <si>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</si>
  <si>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</si>
  <si>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</si>
  <si>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</si>
  <si>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</si>
  <si>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</si>
  <si>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</si>
  <si>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</si>
  <si>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</si>
  <si>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</si>
  <si>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</si>
  <si>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</si>
  <si>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</si>
  <si>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</si>
  <si>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</si>
  <si>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</si>
  <si>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</si>
  <si>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</si>
  <si>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</si>
  <si>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</si>
  <si>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</si>
  <si>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</si>
  <si>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</si>
  <si>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</si>
  <si>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</si>
  <si>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</si>
  <si>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</si>
  <si>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</si>
  <si>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</si>
  <si>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</si>
  <si>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</si>
  <si>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</si>
  <si>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</si>
  <si>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</si>
  <si>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</si>
  <si>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</si>
  <si>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</si>
  <si>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</si>
  <si>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</si>
  <si>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</si>
  <si>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</si>
  <si>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</si>
  <si>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</si>
  <si>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</si>
  <si>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</si>
  <si>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</si>
  <si>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</si>
  <si>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</si>
  <si>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</si>
  <si>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</si>
  <si>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</si>
  <si>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</si>
  <si>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</si>
  <si>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</si>
  <si>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</si>
  <si>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</si>
  <si>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</si>
  <si>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</si>
  <si>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</si>
  <si>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</si>
  <si>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</si>
  <si>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</si>
  <si>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</si>
  <si>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</si>
  <si>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</si>
  <si>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</si>
  <si>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</si>
  <si>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</si>
  <si>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</si>
  <si>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</si>
  <si>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</si>
  <si>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</si>
  <si>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</si>
  <si>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</si>
  <si>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</si>
  <si>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</si>
  <si>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</si>
  <si>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</si>
  <si>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</si>
  <si>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</si>
  <si>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</si>
  <si>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</si>
  <si>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</si>
  <si>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</si>
  <si>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</si>
  <si>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</si>
  <si>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</si>
  <si>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</si>
  <si>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</si>
  <si>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</si>
  <si>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</si>
  <si>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</si>
  <si>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</si>
  <si>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</si>
  <si>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</si>
  <si>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</si>
  <si>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</si>
  <si>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</si>
  <si>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</si>
  <si>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</si>
  <si>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</si>
  <si>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</si>
  <si>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</si>
  <si>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</si>
  <si>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</si>
  <si>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</si>
  <si>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</si>
  <si>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</si>
  <si>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</si>
  <si>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</si>
  <si>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</si>
  <si>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</si>
  <si>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</si>
  <si>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</si>
  <si>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</si>
  <si>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</si>
  <si>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</si>
  <si>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</si>
  <si>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</si>
  <si>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</si>
  <si>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</si>
  <si>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</si>
  <si>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</si>
  <si>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</si>
  <si>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</si>
  <si>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</si>
  <si>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</si>
  <si>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</si>
  <si>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</si>
  <si>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</si>
  <si>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</si>
  <si>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</si>
  <si>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</si>
  <si>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</si>
  <si>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</si>
  <si>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</si>
  <si>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</si>
  <si>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</si>
  <si>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</si>
  <si>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</si>
  <si>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</si>
  <si>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</si>
  <si>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</si>
  <si>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</si>
  <si>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</si>
  <si>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</si>
  <si>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</si>
  <si>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</si>
  <si>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</si>
  <si>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</si>
  <si>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</si>
  <si>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</si>
  <si>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</si>
  <si>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</si>
  <si>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</si>
  <si>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</si>
  <si>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</si>
  <si>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</si>
  <si>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</si>
  <si>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</si>
  <si>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</si>
  <si>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</si>
  <si>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</si>
  <si>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</si>
  <si>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</si>
  <si>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</si>
  <si>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</si>
  <si>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</si>
  <si>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</si>
  <si>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</si>
  <si>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</si>
  <si>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</si>
  <si>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</si>
  <si>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</si>
  <si>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</si>
  <si>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</si>
  <si>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</si>
  <si>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</si>
  <si>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</si>
  <si>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</si>
  <si>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</si>
  <si>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</si>
  <si>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</si>
  <si>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</si>
  <si>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</si>
  <si>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</si>
  <si>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</si>
  <si>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</si>
  <si>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</si>
  <si>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</si>
  <si>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</si>
  <si>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</si>
  <si>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</si>
  <si>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</si>
  <si>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</si>
  <si>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</si>
  <si>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</si>
  <si>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</si>
  <si>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</si>
  <si>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</si>
  <si>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</si>
  <si>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</si>
  <si>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</si>
  <si>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</si>
  <si>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</si>
  <si>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</si>
  <si>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</si>
  <si>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</si>
  <si>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</si>
  <si>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</si>
  <si>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</si>
  <si>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</si>
  <si>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</si>
  <si>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</si>
  <si>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</si>
  <si>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</si>
  <si>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</si>
  <si>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</si>
  <si>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</si>
  <si>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</si>
  <si>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</si>
  <si>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</si>
  <si>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</si>
  <si>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</si>
  <si>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</si>
  <si>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</si>
  <si>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</si>
  <si>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</si>
  <si>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</si>
  <si>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</si>
  <si>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</si>
  <si>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</si>
  <si>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</si>
  <si>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</si>
  <si>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</si>
  <si>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</si>
  <si>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</si>
  <si>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</si>
  <si>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</si>
  <si>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</si>
  <si>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</si>
  <si>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</si>
  <si>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</si>
  <si>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</si>
  <si>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</si>
  <si>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</si>
  <si>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</si>
  <si>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</si>
  <si>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</si>
  <si>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</si>
  <si>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</si>
  <si>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</si>
  <si>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</si>
  <si>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</si>
  <si>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</si>
  <si>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</si>
  <si>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</si>
  <si>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</si>
  <si>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</si>
  <si>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</si>
  <si>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</si>
  <si>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</si>
  <si>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</si>
  <si>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</si>
  <si>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</si>
  <si>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</si>
  <si>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</si>
  <si>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</si>
  <si>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</si>
  <si>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</si>
  <si>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</si>
  <si>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</si>
  <si>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</si>
  <si>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</si>
  <si>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</si>
  <si>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</si>
  <si>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</si>
  <si>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</si>
  <si>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</si>
  <si>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</si>
  <si>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</si>
  <si>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</si>
  <si>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</si>
  <si>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</si>
  <si>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</si>
  <si>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</si>
  <si>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</si>
  <si>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</si>
  <si>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</si>
  <si>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</si>
  <si>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</si>
  <si>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</si>
  <si>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</si>
  <si>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</si>
  <si>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</si>
  <si>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</si>
  <si>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</si>
  <si>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</si>
  <si>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</si>
  <si>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</si>
  <si>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</si>
  <si>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</si>
  <si>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</si>
  <si>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</si>
  <si>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</si>
  <si>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</si>
  <si>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</si>
  <si>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</si>
  <si>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</si>
  <si>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</si>
  <si>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</si>
  <si>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</si>
  <si>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</si>
  <si>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</si>
  <si>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</si>
  <si>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</si>
  <si>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</si>
  <si>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</si>
  <si>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</si>
  <si>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</si>
  <si>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</si>
  <si>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</si>
  <si>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</si>
  <si>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</si>
  <si>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</si>
  <si>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</si>
  <si>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</si>
  <si>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</si>
  <si>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</si>
  <si>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</si>
  <si>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</si>
  <si>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</si>
  <si>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</si>
  <si>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</si>
  <si>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</si>
  <si>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</si>
  <si>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</si>
  <si>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</si>
  <si>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</si>
  <si>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</si>
  <si>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</si>
  <si>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</si>
  <si>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</si>
  <si>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</si>
  <si>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</si>
  <si>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</si>
  <si>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</si>
  <si>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</si>
  <si>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</si>
  <si>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</si>
  <si>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</si>
  <si>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</si>
  <si>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</si>
  <si>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</si>
  <si>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</si>
  <si>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</si>
  <si>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</si>
  <si>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</si>
  <si>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</si>
  <si>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</si>
  <si>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</si>
  <si>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</si>
  <si>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</si>
  <si>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</si>
  <si>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</si>
  <si>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</si>
  <si>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</si>
  <si>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</si>
  <si>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</si>
  <si>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</si>
  <si>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</si>
  <si>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</si>
  <si>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</si>
  <si>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</si>
  <si>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</si>
  <si>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</si>
  <si>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</si>
  <si>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</si>
  <si>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</si>
  <si>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</si>
  <si>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</si>
  <si>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</si>
  <si>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</si>
  <si>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</si>
  <si>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</si>
  <si>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</si>
  <si>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</si>
  <si>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</si>
  <si>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</si>
  <si>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</si>
  <si>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</si>
  <si>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</si>
  <si>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</si>
  <si>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</si>
  <si>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</si>
  <si>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</si>
  <si>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</si>
  <si>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</si>
  <si>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</si>
  <si>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</si>
  <si>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</si>
  <si>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</si>
  <si>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</si>
  <si>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</si>
  <si>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</si>
  <si>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</si>
  <si>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</si>
  <si>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</si>
  <si>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</si>
  <si>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</si>
  <si>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</si>
  <si>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</si>
  <si>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</si>
  <si>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</si>
  <si>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</si>
  <si>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</si>
  <si>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</si>
  <si>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</si>
  <si>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</si>
  <si>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</si>
  <si>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</si>
  <si>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</si>
  <si>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</si>
  <si>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</si>
  <si>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</si>
  <si>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</si>
  <si>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</si>
  <si>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</si>
  <si>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</si>
  <si>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</si>
  <si>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</si>
  <si>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</si>
  <si>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</si>
  <si>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</si>
  <si>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</si>
  <si>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</si>
  <si>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</si>
  <si>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</si>
  <si>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</si>
  <si>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</si>
  <si>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</si>
  <si>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</si>
  <si>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</si>
  <si>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</si>
  <si>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</si>
  <si>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</si>
  <si>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</si>
  <si>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</si>
  <si>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</si>
  <si>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</si>
  <si>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</si>
  <si>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</si>
  <si>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</si>
  <si>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</si>
  <si>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</si>
  <si>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</si>
  <si>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</si>
  <si>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</si>
  <si>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</si>
  <si>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</si>
  <si>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</si>
  <si>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</si>
  <si>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</si>
  <si>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</si>
  <si>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</si>
  <si>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</si>
  <si>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</si>
  <si>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</si>
  <si>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</si>
  <si>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</si>
  <si>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</si>
  <si>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</si>
  <si>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</si>
  <si>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</si>
  <si>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</si>
  <si>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</si>
  <si>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</si>
  <si>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</si>
  <si>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</si>
  <si>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</si>
  <si>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</si>
  <si>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</si>
  <si>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</si>
  <si>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</si>
  <si>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</si>
  <si>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</si>
  <si>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</si>
  <si>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</si>
  <si>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</si>
  <si>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</si>
  <si>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</si>
  <si>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</si>
  <si>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</si>
  <si>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</si>
  <si>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</si>
  <si>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</si>
  <si>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</si>
  <si>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</si>
  <si>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</si>
  <si>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</si>
  <si>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</si>
  <si>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</si>
  <si>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</si>
  <si>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</si>
  <si>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</si>
  <si>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</si>
  <si>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</si>
  <si>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</si>
  <si>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</si>
  <si>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</si>
  <si>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</si>
  <si>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</si>
  <si>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</si>
  <si>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</si>
  <si>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</si>
  <si>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</si>
  <si>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</si>
  <si>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</si>
  <si>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</si>
  <si>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</si>
  <si>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</si>
  <si>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</si>
  <si>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</si>
  <si>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</si>
  <si>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</si>
  <si>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</si>
  <si>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</si>
  <si>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</si>
  <si>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</si>
  <si>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</si>
  <si>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</si>
  <si>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</si>
  <si>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</si>
  <si>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</si>
  <si>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</si>
  <si>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</si>
  <si>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</si>
  <si>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</si>
  <si>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</si>
  <si>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</si>
  <si>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</si>
  <si>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</si>
  <si>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</si>
  <si>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</si>
  <si>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</si>
  <si>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</si>
  <si>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</si>
  <si>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</si>
  <si>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</si>
  <si>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</si>
  <si>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</si>
  <si>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</si>
  <si>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</si>
  <si>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</si>
  <si>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</si>
  <si>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</si>
  <si>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</si>
  <si>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</si>
  <si>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</si>
  <si>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</si>
  <si>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</si>
  <si>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</si>
  <si>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</si>
  <si>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</si>
  <si>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</si>
  <si>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</si>
  <si>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</si>
  <si>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</si>
  <si>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</si>
  <si>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</si>
  <si>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</si>
  <si>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</si>
  <si>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</si>
  <si>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</si>
  <si>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</si>
  <si>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</si>
  <si>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</si>
  <si>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</si>
  <si>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</si>
  <si>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</si>
  <si>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</si>
  <si>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</si>
  <si>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</si>
  <si>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</si>
  <si>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</si>
  <si>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</si>
  <si>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</si>
  <si>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</si>
  <si>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</si>
  <si>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</si>
  <si>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</si>
  <si>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</si>
  <si>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</si>
  <si>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</si>
  <si>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</si>
  <si>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</si>
  <si>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</si>
  <si>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</si>
  <si>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</si>
  <si>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</si>
  <si>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</si>
  <si>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</si>
  <si>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</si>
  <si>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</si>
  <si>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</si>
  <si>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</si>
  <si>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</si>
  <si>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</si>
  <si>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</si>
  <si>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</si>
  <si>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</si>
  <si>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</si>
  <si>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</si>
  <si>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</si>
  <si>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</si>
  <si>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</si>
  <si>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</si>
  <si>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</si>
  <si>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</si>
  <si>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</si>
  <si>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</si>
  <si>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</si>
  <si>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</si>
  <si>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</si>
  <si>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</si>
  <si>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</si>
  <si>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</si>
  <si>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</si>
  <si>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</si>
  <si>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</si>
  <si>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</si>
  <si>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</si>
  <si>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</si>
  <si>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</si>
  <si>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</si>
  <si>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</si>
  <si>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</si>
  <si>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</si>
  <si>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</si>
  <si>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</si>
  <si>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</si>
  <si>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</si>
  <si>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</si>
  <si>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</si>
  <si>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</si>
  <si>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</si>
  <si>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</si>
  <si>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</si>
  <si>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</si>
  <si>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</si>
  <si>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</si>
  <si>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</si>
  <si>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</si>
  <si>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</si>
  <si>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</si>
  <si>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</si>
  <si>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</si>
  <si>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</si>
  <si>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</si>
  <si>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</si>
  <si>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</si>
  <si>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</si>
  <si>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</si>
  <si>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</si>
  <si>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</si>
  <si>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</si>
  <si>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</si>
  <si>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</si>
  <si>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</si>
  <si>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</si>
  <si>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</si>
  <si>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</si>
  <si>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</si>
  <si>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</si>
  <si>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</si>
  <si>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</si>
  <si>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</si>
  <si>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</si>
  <si>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</si>
  <si>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</si>
  <si>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</si>
  <si>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</si>
  <si>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</si>
  <si>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</si>
  <si>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</si>
  <si>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</si>
  <si>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</si>
  <si>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</si>
  <si>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</si>
  <si>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</si>
  <si>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</si>
  <si>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</si>
  <si>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</si>
  <si>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</si>
  <si>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</si>
  <si>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</si>
  <si>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</si>
  <si>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</si>
  <si>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</si>
  <si>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</si>
  <si>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</si>
  <si>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</si>
  <si>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</si>
  <si>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</si>
  <si>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</si>
  <si>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</si>
  <si>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</si>
  <si>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</si>
  <si>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</si>
  <si>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</si>
  <si>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</si>
  <si>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</si>
  <si>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</si>
  <si>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</si>
  <si>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</si>
  <si>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</si>
  <si>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</si>
  <si>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</si>
  <si>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</si>
  <si>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</si>
  <si>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</si>
  <si>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</si>
  <si>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</si>
  <si>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</si>
  <si>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</si>
  <si>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</si>
  <si>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</si>
  <si>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</si>
  <si>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</si>
  <si>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</si>
  <si>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</si>
  <si>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</si>
  <si>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</si>
  <si>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</si>
  <si>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</si>
  <si>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</si>
  <si>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</si>
  <si>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</si>
  <si>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</si>
  <si>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</si>
  <si>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</si>
  <si>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</si>
  <si>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</si>
  <si>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</si>
  <si>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</si>
  <si>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</si>
  <si>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</si>
  <si>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</si>
  <si>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</si>
  <si>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</si>
  <si>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</si>
  <si>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</si>
  <si>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</si>
  <si>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</si>
  <si>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</si>
  <si>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</si>
  <si>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</si>
  <si>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</si>
  <si>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</si>
  <si>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</si>
  <si>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</si>
  <si>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</si>
  <si>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</si>
  <si>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</si>
  <si>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</si>
  <si>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</si>
  <si>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</si>
  <si>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</si>
  <si>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</si>
  <si>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</si>
  <si>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</si>
  <si>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</si>
  <si>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</si>
  <si>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</si>
  <si>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</si>
  <si>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</si>
  <si>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</si>
  <si>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</si>
  <si>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</si>
  <si>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</si>
  <si>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</si>
  <si>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</si>
  <si>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</si>
  <si>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</si>
  <si>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</si>
  <si>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</si>
  <si>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</si>
  <si>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</si>
  <si>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</si>
  <si>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</si>
  <si>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</si>
  <si>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</si>
  <si>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</si>
  <si>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</si>
  <si>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</si>
  <si>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</si>
  <si>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</si>
  <si>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</si>
  <si>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</si>
  <si>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</si>
  <si>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</si>
  <si>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</si>
  <si>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</si>
  <si>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</si>
  <si>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</si>
  <si>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</si>
  <si>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</si>
  <si>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</si>
  <si>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</si>
  <si>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</si>
  <si>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</si>
  <si>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</si>
  <si>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</si>
  <si>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</si>
  <si>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</si>
  <si>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</si>
  <si>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</si>
  <si>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</si>
  <si>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</si>
  <si>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</si>
  <si>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</si>
  <si>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</si>
  <si>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</si>
  <si>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</si>
  <si>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</si>
  <si>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</si>
  <si>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</si>
  <si>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</si>
  <si>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</si>
  <si>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</si>
  <si>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</si>
  <si>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</si>
  <si>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</si>
  <si>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</si>
  <si>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</si>
  <si>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</si>
  <si>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</si>
  <si>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</si>
  <si>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</si>
  <si>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</si>
  <si>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</si>
  <si>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</si>
  <si>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</si>
  <si>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</si>
  <si>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</si>
  <si>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</si>
  <si>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</si>
  <si>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</si>
  <si>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</si>
  <si>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</si>
  <si>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</si>
  <si>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</si>
  <si>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</si>
  <si>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</si>
  <si>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</si>
  <si>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</si>
  <si>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</si>
  <si>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</si>
  <si>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</si>
  <si>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</si>
  <si>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</si>
  <si>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</si>
  <si>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</si>
  <si>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</si>
  <si>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</si>
  <si>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</si>
  <si>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</si>
  <si>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</si>
  <si>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</si>
  <si>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</si>
  <si>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</si>
  <si>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</si>
  <si>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</si>
  <si>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</si>
  <si>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</si>
  <si>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</si>
  <si>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</si>
  <si>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</si>
  <si>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</si>
  <si>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</si>
  <si>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</si>
  <si>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</si>
  <si>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</si>
  <si>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</si>
  <si>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</si>
  <si>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</si>
  <si>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</si>
  <si>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</si>
  <si>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</si>
  <si>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</si>
  <si>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</si>
  <si>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</si>
  <si>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</si>
  <si>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</si>
  <si>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</si>
  <si>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</si>
  <si>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</si>
  <si>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</si>
  <si>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</si>
  <si>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</si>
  <si>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</si>
  <si>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</si>
  <si>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</si>
  <si>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</si>
  <si>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</si>
  <si>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</si>
  <si>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</si>
  <si>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</si>
  <si>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</si>
  <si>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</si>
  <si>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</si>
  <si>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</si>
  <si>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</si>
  <si>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</si>
  <si>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</si>
  <si>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</si>
  <si>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</si>
  <si>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</si>
  <si>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</si>
  <si>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</si>
  <si>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</si>
  <si>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</si>
  <si>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</si>
  <si>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</si>
  <si>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</si>
  <si>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</si>
  <si>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</si>
  <si>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</si>
  <si>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</si>
  <si>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</si>
  <si>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</si>
  <si>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</si>
  <si>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</si>
  <si>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</si>
  <si>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</si>
  <si>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</si>
  <si>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</si>
  <si>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</si>
  <si>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</si>
  <si>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</si>
  <si>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</si>
  <si>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</si>
  <si>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</si>
  <si>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</si>
  <si>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</si>
  <si>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</si>
  <si>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</si>
  <si>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</si>
  <si>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</si>
  <si>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</si>
  <si>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</si>
  <si>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</si>
  <si>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</si>
  <si>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</si>
  <si>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</si>
  <si>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</si>
  <si>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</si>
  <si>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</si>
  <si>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</si>
  <si>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</si>
  <si>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</si>
  <si>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</si>
  <si>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</si>
  <si>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</si>
  <si>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</si>
  <si>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</si>
  <si>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</si>
  <si>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</si>
  <si>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</si>
  <si>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</si>
  <si>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</si>
  <si>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</si>
  <si>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</si>
  <si>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</si>
  <si>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</si>
  <si>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</si>
  <si>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</si>
  <si>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</si>
  <si>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</si>
  <si>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</si>
  <si>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</si>
  <si>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</si>
  <si>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</si>
  <si>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</si>
  <si>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</si>
  <si>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</si>
  <si>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</si>
  <si>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</si>
  <si>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</si>
  <si>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</si>
  <si>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</si>
  <si>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</si>
  <si>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</si>
  <si>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</si>
  <si>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</si>
  <si>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</si>
  <si>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</si>
  <si>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</si>
  <si>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</si>
  <si>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</si>
  <si>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</si>
  <si>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</si>
  <si>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</si>
  <si>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</si>
  <si>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</si>
  <si>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</si>
  <si>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</si>
  <si>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</si>
  <si>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</si>
  <si>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</si>
  <si>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</si>
  <si>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</si>
  <si>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</si>
  <si>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</si>
  <si>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</si>
  <si>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</si>
  <si>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</si>
  <si>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</si>
  <si>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</si>
  <si>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</si>
  <si>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</si>
  <si>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</si>
  <si>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</si>
  <si>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</si>
  <si>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</si>
  <si>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</si>
  <si>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</si>
  <si>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</si>
  <si>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</si>
  <si>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</si>
  <si>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</si>
  <si>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</si>
  <si>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</si>
  <si>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</si>
  <si>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</si>
  <si>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</si>
  <si>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</si>
  <si>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</si>
  <si>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</si>
  <si>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</si>
  <si>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</si>
  <si>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</si>
  <si>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</si>
  <si>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</si>
  <si>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</si>
  <si>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</si>
  <si>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</si>
  <si>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</si>
  <si>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</si>
  <si>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</si>
  <si>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</si>
  <si>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</si>
  <si>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</si>
  <si>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</si>
  <si>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</si>
  <si>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</si>
  <si>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</si>
  <si>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</si>
  <si>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</si>
  <si>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</si>
  <si>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</si>
  <si>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</si>
  <si>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</si>
  <si>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</si>
  <si>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</si>
  <si>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</si>
  <si>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</si>
  <si>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</si>
  <si>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</si>
  <si>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</si>
  <si>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</si>
  <si>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</si>
  <si>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</si>
  <si>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</si>
  <si>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</si>
  <si>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</si>
  <si>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</si>
  <si>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</si>
  <si>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</si>
  <si>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</si>
  <si>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</si>
  <si>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</si>
  <si>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</si>
  <si>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</si>
  <si>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</si>
  <si>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</si>
  <si>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</si>
  <si>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</si>
  <si>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</si>
  <si>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</si>
  <si>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</si>
  <si>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</si>
  <si>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</si>
  <si>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</si>
  <si>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</si>
  <si>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</si>
  <si>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</si>
  <si>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</si>
  <si>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</si>
  <si>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</si>
  <si>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</si>
  <si>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</si>
  <si>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</si>
  <si>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</si>
  <si>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</si>
  <si>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</si>
  <si>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</si>
  <si>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</si>
  <si>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</si>
  <si>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</si>
  <si>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</si>
  <si>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</si>
  <si>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</si>
  <si>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</si>
  <si>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</si>
  <si>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</si>
  <si>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</si>
  <si>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</si>
  <si>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</si>
  <si>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</si>
  <si>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</si>
  <si>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</si>
  <si>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</si>
  <si>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</si>
  <si>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</si>
  <si>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</si>
  <si>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</si>
  <si>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</si>
  <si>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</si>
  <si>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</si>
  <si>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</si>
  <si>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</si>
  <si>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</si>
  <si>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</si>
  <si>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</si>
  <si>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</si>
  <si>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</si>
  <si>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</si>
  <si>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</si>
  <si>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</si>
  <si>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</si>
  <si>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</si>
  <si>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</si>
  <si>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</si>
  <si>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</si>
  <si>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</si>
  <si>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</si>
  <si>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</si>
  <si>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</si>
  <si>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</si>
  <si>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</si>
  <si>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</si>
  <si>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</si>
  <si>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</si>
  <si>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</si>
  <si>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</si>
  <si>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</si>
  <si>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</si>
  <si>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</si>
  <si>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</si>
  <si>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</si>
  <si>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</si>
  <si>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</si>
  <si>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</si>
  <si>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</si>
  <si>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</si>
  <si>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</si>
  <si>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</si>
  <si>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</si>
  <si>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</si>
  <si>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</si>
  <si>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</si>
  <si>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</si>
  <si>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</si>
  <si>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</si>
  <si>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</si>
  <si>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</si>
  <si>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</si>
  <si>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</si>
  <si>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</si>
  <si>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</si>
  <si>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</si>
  <si>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</si>
  <si>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</si>
  <si>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</si>
  <si>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</si>
  <si>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</si>
  <si>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</si>
  <si>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</si>
  <si>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</si>
  <si>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</si>
  <si>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</si>
  <si>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</si>
  <si>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</si>
  <si>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</si>
  <si>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</si>
  <si>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</si>
  <si>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</si>
  <si>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</si>
  <si>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</si>
  <si>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</si>
  <si>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</si>
  <si>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</si>
  <si>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</si>
  <si>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</si>
  <si>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</si>
  <si>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</si>
  <si>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</si>
  <si>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</si>
  <si>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</si>
  <si>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</si>
  <si>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</si>
  <si>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</si>
  <si>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</si>
  <si>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</si>
  <si>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</si>
  <si>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</si>
  <si>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</si>
  <si>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</si>
  <si>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</si>
  <si>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</si>
  <si>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</si>
  <si>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</si>
  <si>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</si>
  <si>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</si>
  <si>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</si>
  <si>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</si>
  <si>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</si>
  <si>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</si>
  <si>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</si>
  <si>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</si>
  <si>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</si>
  <si>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</si>
  <si>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</si>
  <si>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</si>
  <si>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</si>
  <si>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</si>
  <si>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</si>
  <si>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</si>
  <si>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</si>
  <si>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</si>
  <si>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</si>
  <si>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</si>
  <si>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</si>
  <si>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</si>
  <si>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</si>
  <si>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</si>
  <si>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</si>
  <si>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</si>
  <si>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</si>
  <si>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</si>
  <si>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</si>
  <si>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</si>
  <si>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</si>
  <si>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</si>
  <si>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</si>
  <si>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</si>
  <si>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</si>
  <si>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</si>
  <si>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</si>
  <si>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</si>
  <si>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</si>
  <si>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</si>
  <si>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</si>
  <si>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</si>
  <si>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</si>
  <si>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</si>
  <si>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</si>
  <si>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</si>
  <si>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</si>
  <si>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</si>
  <si>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</si>
  <si>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</si>
  <si>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</si>
  <si>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</si>
  <si>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</si>
  <si>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</si>
  <si>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</si>
  <si>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</si>
  <si>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</si>
  <si>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</si>
  <si>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</si>
  <si>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</si>
  <si>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</si>
  <si>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</si>
  <si>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</si>
  <si>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</si>
  <si>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</si>
  <si>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</si>
  <si>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</si>
  <si>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</si>
  <si>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</si>
  <si>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</si>
  <si>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</si>
  <si>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</si>
  <si>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</si>
  <si>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</si>
  <si>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</si>
  <si>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</si>
  <si>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</si>
  <si>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</si>
  <si>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</si>
  <si>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</si>
  <si>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</si>
  <si>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</si>
  <si>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</si>
  <si>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</si>
  <si>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</si>
  <si>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</si>
  <si>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</si>
  <si>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</si>
  <si>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</si>
  <si>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</si>
  <si>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</si>
  <si>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</si>
  <si>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</si>
  <si>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</si>
  <si>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</si>
  <si>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</si>
  <si>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</si>
  <si>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</si>
  <si>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</si>
  <si>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</si>
  <si>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</si>
  <si>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</si>
  <si>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</si>
  <si>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</si>
  <si>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</si>
  <si>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</si>
  <si>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</si>
  <si>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</si>
  <si>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</si>
  <si>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</si>
  <si>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</si>
  <si>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</si>
  <si>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</si>
  <si>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</si>
  <si>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</si>
  <si>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</si>
  <si>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</si>
  <si>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</si>
  <si>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</si>
  <si>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</si>
  <si>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</si>
  <si>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</si>
  <si>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</si>
  <si>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</si>
  <si>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</si>
  <si>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</si>
  <si>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</si>
  <si>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</si>
  <si>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</si>
  <si>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</si>
  <si>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</si>
  <si>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</si>
  <si>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</si>
  <si>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</si>
  <si>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</si>
  <si>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</si>
  <si>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</si>
  <si>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</si>
  <si>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</si>
  <si>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</si>
  <si>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</si>
  <si>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</si>
  <si>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</si>
  <si>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</si>
  <si>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</si>
  <si>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</si>
  <si>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</si>
  <si>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</si>
  <si>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</si>
  <si>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</si>
  <si>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</si>
  <si>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</si>
  <si>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</si>
  <si>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</si>
  <si>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</si>
  <si>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</si>
  <si>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</si>
  <si>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</si>
  <si>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</si>
  <si>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</si>
  <si>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</si>
  <si>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</si>
  <si>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</si>
  <si>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</si>
  <si>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</si>
  <si>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</si>
  <si>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</si>
  <si>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</si>
  <si>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</si>
  <si>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</si>
  <si>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</si>
  <si>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</si>
  <si>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</si>
  <si>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</si>
  <si>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</si>
  <si>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</si>
  <si>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</si>
  <si>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</si>
  <si>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</si>
  <si>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</si>
  <si>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</si>
  <si>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</si>
  <si>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</si>
  <si>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</si>
  <si>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</si>
  <si>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</si>
  <si>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</si>
  <si>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</si>
  <si>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</si>
  <si>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</si>
  <si>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</si>
  <si>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</si>
  <si>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</si>
  <si>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</si>
  <si>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</si>
  <si>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</si>
  <si>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</si>
  <si>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</si>
  <si>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</si>
  <si>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</si>
  <si>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</si>
  <si>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</si>
  <si>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</si>
  <si>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</si>
  <si>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</si>
  <si>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</si>
  <si>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</si>
  <si>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</si>
  <si>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</si>
  <si>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</si>
  <si>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</si>
  <si>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</si>
  <si>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</si>
  <si>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</si>
  <si>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</si>
  <si>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</si>
  <si>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</si>
  <si>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</si>
  <si>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</si>
  <si>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</si>
  <si>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</si>
  <si>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</si>
  <si>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</si>
  <si>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</si>
  <si>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</si>
  <si>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</si>
  <si>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</si>
  <si>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</si>
  <si>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</si>
  <si>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</si>
  <si>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</si>
  <si>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</si>
  <si>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</si>
  <si>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</si>
  <si>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</si>
  <si>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</si>
  <si>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</si>
  <si>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</si>
  <si>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</si>
  <si>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</si>
  <si>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</si>
  <si>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</si>
  <si>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</si>
  <si>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</si>
  <si>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</si>
  <si>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</si>
  <si>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</si>
  <si>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</si>
  <si>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</si>
  <si>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</si>
  <si>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</si>
  <si>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</si>
  <si>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</si>
  <si>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</si>
  <si>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</si>
  <si>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</si>
  <si>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</si>
  <si>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</si>
  <si>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</si>
  <si>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</si>
  <si>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</si>
  <si>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</si>
  <si>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</si>
  <si>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</si>
  <si>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</si>
  <si>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</si>
  <si>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</si>
  <si>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</si>
  <si>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</si>
  <si>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</si>
  <si>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</si>
  <si>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</si>
  <si>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</si>
  <si>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</si>
  <si>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</si>
  <si>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</si>
  <si>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</si>
  <si>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</si>
  <si>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</si>
  <si>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</si>
  <si>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</si>
  <si>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</si>
  <si>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</si>
  <si>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</si>
  <si>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</si>
  <si>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</si>
  <si>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</si>
  <si>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</si>
  <si>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</si>
  <si>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</si>
  <si>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</si>
  <si>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</si>
  <si>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</si>
  <si>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</si>
  <si>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</si>
  <si>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</si>
  <si>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</si>
  <si>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</si>
  <si>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</si>
  <si>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</si>
  <si>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</si>
  <si>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</si>
  <si>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</si>
  <si>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</si>
  <si>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</si>
  <si>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</si>
  <si>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</si>
  <si>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</si>
  <si>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</si>
  <si>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</si>
  <si>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</si>
  <si>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</si>
  <si>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</si>
  <si>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</si>
  <si>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</si>
  <si>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</si>
  <si>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</si>
  <si>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</si>
  <si>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</si>
  <si>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</si>
  <si>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</si>
  <si>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</si>
  <si>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</si>
  <si>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</si>
  <si>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</si>
  <si>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</si>
  <si>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</si>
  <si>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</si>
  <si>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</si>
  <si>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</si>
  <si>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</si>
  <si>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</si>
  <si>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</si>
  <si>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</si>
  <si>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</si>
  <si>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</si>
  <si>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</si>
  <si>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</si>
  <si>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</si>
  <si>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</si>
  <si>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</si>
  <si>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</si>
  <si>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</si>
  <si>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</si>
  <si>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</si>
  <si>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</si>
  <si>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</si>
  <si>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</si>
  <si>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</si>
  <si>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</si>
  <si>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</si>
  <si>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</si>
  <si>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</si>
  <si>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</si>
  <si>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</si>
  <si>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</si>
  <si>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</si>
  <si>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</si>
  <si>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</si>
  <si>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</si>
  <si>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</si>
  <si>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</si>
  <si>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</si>
  <si>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</si>
  <si>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</si>
  <si>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</si>
  <si>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</si>
  <si>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</si>
  <si>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</si>
  <si>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</si>
  <si>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</si>
  <si>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</si>
  <si>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</si>
  <si>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</si>
  <si>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</si>
  <si>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</si>
  <si>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</si>
  <si>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</si>
  <si>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</si>
  <si>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</si>
  <si>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</si>
  <si>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</si>
  <si>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</si>
  <si>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</si>
  <si>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</si>
  <si>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</si>
  <si>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</si>
  <si>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</si>
  <si>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</si>
  <si>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</si>
  <si>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</si>
  <si>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</si>
  <si>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</si>
  <si>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</si>
  <si>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</si>
  <si>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</si>
  <si>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</si>
  <si>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</si>
  <si>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</si>
  <si>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</si>
  <si>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</si>
  <si>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</si>
  <si>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</si>
  <si>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</si>
  <si>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</si>
  <si>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</si>
  <si>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</si>
  <si>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</si>
  <si>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</si>
  <si>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</si>
  <si>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</si>
  <si>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</si>
  <si>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</si>
  <si>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</si>
  <si>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</si>
  <si>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</si>
  <si>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</si>
  <si>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</si>
  <si>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</si>
  <si>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</si>
  <si>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</si>
  <si>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</si>
  <si>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</si>
  <si>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</si>
  <si>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</si>
  <si>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</si>
  <si>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</si>
  <si>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</si>
  <si>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</si>
  <si>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</si>
  <si>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</si>
  <si>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</si>
  <si>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</si>
  <si>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</si>
  <si>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</si>
  <si>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</si>
  <si>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</si>
  <si>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</si>
  <si>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</si>
  <si>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</si>
  <si>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</si>
  <si>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</si>
  <si>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</si>
  <si>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</si>
  <si>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</si>
  <si>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</si>
  <si>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</si>
  <si>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</si>
  <si>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</si>
  <si>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</si>
  <si>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</si>
  <si>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</si>
  <si>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</si>
  <si>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</si>
  <si>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</si>
  <si>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</si>
  <si>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</si>
  <si>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</si>
  <si>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</si>
  <si>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</si>
  <si>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</si>
  <si>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</si>
  <si>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</si>
  <si>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</si>
  <si>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</si>
  <si>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</si>
  <si>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</si>
  <si>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</si>
  <si>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</si>
  <si>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</si>
  <si>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</si>
  <si>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</si>
  <si>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</si>
  <si>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</si>
  <si>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</si>
  <si>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</si>
  <si>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</si>
  <si>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</si>
  <si>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</si>
  <si>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</si>
  <si>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</si>
  <si>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</si>
  <si>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</si>
  <si>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</si>
  <si>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</si>
  <si>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</si>
  <si>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</si>
  <si>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</si>
  <si>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</si>
  <si>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</si>
  <si>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</si>
  <si>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</si>
  <si>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</si>
  <si>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</si>
  <si>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</si>
  <si>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</si>
  <si>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</si>
  <si>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</si>
  <si>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</si>
  <si>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</si>
  <si>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</si>
  <si>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</si>
  <si>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</si>
  <si>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</si>
  <si>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</si>
  <si>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</si>
  <si>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</si>
  <si>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</si>
  <si>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</si>
  <si>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</si>
  <si>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</si>
  <si>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</si>
  <si>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</si>
  <si>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</si>
  <si>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</si>
  <si>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</si>
  <si>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</si>
  <si>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</si>
  <si>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</si>
  <si>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</si>
  <si>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</si>
  <si>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</si>
  <si>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</si>
  <si>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</si>
  <si>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</si>
  <si>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</si>
  <si>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</si>
  <si>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</si>
  <si>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</si>
  <si>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</si>
  <si>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</si>
  <si>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</si>
  <si>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</si>
  <si>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</si>
  <si>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</si>
  <si>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</si>
  <si>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</si>
  <si>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</si>
  <si>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</si>
  <si>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</si>
  <si>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</si>
  <si>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</si>
  <si>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</si>
  <si>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</si>
  <si>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</si>
  <si>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</si>
  <si>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</si>
  <si>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</si>
  <si>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</si>
  <si>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</si>
  <si>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</si>
  <si>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</si>
  <si>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</si>
  <si>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</si>
  <si>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</si>
  <si>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</si>
  <si>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</si>
  <si>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</si>
  <si>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</si>
  <si>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</si>
  <si>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</si>
  <si>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</si>
  <si>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</si>
  <si>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</si>
  <si>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</si>
  <si>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</si>
  <si>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</si>
  <si>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</si>
  <si>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</si>
  <si>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</si>
  <si>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</si>
  <si>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</si>
  <si>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</si>
  <si>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</si>
  <si>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</si>
  <si>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</si>
  <si>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</si>
  <si>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</si>
  <si>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</si>
  <si>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</si>
  <si>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</si>
  <si>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</si>
  <si>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</si>
  <si>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</si>
  <si>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</si>
  <si>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</si>
  <si>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</si>
  <si>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</si>
  <si>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</si>
  <si>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</si>
  <si>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</si>
  <si>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</si>
  <si>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</si>
  <si>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</si>
  <si>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</si>
  <si>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</si>
  <si>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</si>
  <si>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</si>
  <si>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</si>
  <si>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</si>
  <si>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</si>
  <si>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</si>
  <si>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</si>
  <si>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</si>
  <si>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</si>
  <si>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</si>
  <si>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</si>
  <si>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</si>
  <si>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</si>
  <si>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</si>
  <si>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</si>
  <si>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</si>
  <si>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</si>
  <si>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</si>
  <si>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</si>
  <si>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</si>
  <si>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</si>
  <si>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</si>
  <si>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</si>
  <si>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</si>
  <si>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</si>
  <si>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</si>
  <si>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</si>
  <si>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</si>
  <si>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</si>
  <si>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</si>
  <si>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</si>
  <si>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</si>
  <si>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</si>
  <si>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</si>
  <si>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</si>
  <si>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</si>
  <si>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</si>
  <si>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</si>
  <si>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</si>
  <si>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</si>
  <si>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</si>
  <si>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</si>
  <si>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</si>
  <si>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</si>
  <si>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</si>
  <si>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</si>
  <si>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</si>
  <si>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</si>
  <si>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</si>
  <si>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</si>
  <si>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</si>
  <si>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</si>
  <si>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</si>
  <si>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</si>
  <si>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</si>
  <si>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</si>
  <si>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</si>
  <si>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</si>
  <si>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</si>
  <si>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</si>
  <si>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</si>
  <si>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</si>
  <si>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</si>
  <si>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</si>
  <si>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</si>
  <si>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</si>
  <si>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</si>
  <si>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</si>
  <si>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</si>
  <si>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</si>
  <si>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</si>
  <si>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</si>
  <si>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</si>
  <si>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</si>
  <si>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</si>
  <si>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</si>
  <si>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</si>
  <si>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</si>
  <si>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</si>
  <si>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</si>
  <si>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</si>
  <si>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</si>
  <si>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</si>
  <si>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</si>
  <si>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</si>
  <si>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</si>
  <si>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</si>
  <si>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</si>
  <si>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</si>
  <si>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</si>
  <si>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</si>
  <si>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</si>
  <si>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</si>
  <si>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</si>
  <si>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</si>
  <si>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</si>
  <si>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</si>
  <si>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</si>
  <si>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</si>
  <si>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</si>
  <si>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</si>
  <si>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</si>
  <si>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</si>
  <si>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</si>
  <si>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</si>
  <si>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</si>
  <si>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</si>
  <si>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</si>
  <si>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</si>
  <si>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</si>
  <si>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</si>
  <si>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</si>
  <si>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</si>
  <si>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</si>
  <si>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</si>
  <si>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</si>
  <si>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</si>
  <si>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</si>
  <si>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</si>
  <si>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</si>
  <si>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</si>
  <si>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</si>
  <si>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</si>
  <si>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</si>
  <si>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</si>
  <si>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</si>
  <si>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</si>
  <si>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</si>
  <si>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</si>
  <si>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</si>
  <si>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</si>
  <si>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</si>
  <si>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</si>
  <si>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</si>
  <si>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</si>
  <si>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</si>
  <si>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</si>
  <si>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</si>
  <si>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</si>
  <si>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</si>
  <si>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</si>
  <si>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</si>
  <si>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</si>
  <si>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</si>
  <si>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</si>
  <si>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</si>
  <si>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</si>
  <si>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</si>
  <si>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</si>
  <si>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</si>
  <si>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</si>
  <si>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</si>
  <si>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</si>
  <si>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</si>
  <si>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</si>
  <si>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</si>
  <si>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</si>
  <si>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</si>
  <si>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</si>
  <si>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</si>
  <si>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</si>
  <si>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</si>
  <si>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</si>
  <si>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</si>
  <si>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</si>
  <si>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</si>
  <si>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</si>
  <si>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</si>
  <si>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</si>
  <si>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</si>
  <si>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</si>
  <si>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</si>
  <si>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</si>
  <si>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</si>
  <si>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</si>
  <si>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</si>
  <si>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</si>
  <si>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</si>
  <si>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</si>
  <si>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</si>
  <si>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</si>
  <si>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</si>
  <si>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</si>
  <si>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</si>
  <si>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</si>
  <si>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</si>
  <si>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</si>
  <si>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</si>
  <si>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</si>
  <si>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</si>
  <si>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</si>
  <si>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</si>
  <si>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</si>
  <si>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</si>
  <si>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</si>
  <si>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</si>
  <si>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</si>
  <si>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</si>
  <si>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</si>
  <si>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</si>
  <si>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</si>
  <si>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</si>
  <si>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</si>
  <si>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</si>
  <si>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</si>
  <si>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</si>
  <si>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</si>
  <si>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</si>
  <si>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</si>
  <si>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</si>
  <si>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</si>
  <si>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</si>
  <si>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</si>
  <si>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</si>
  <si>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</si>
  <si>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</si>
  <si>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</si>
  <si>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</si>
  <si>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</si>
  <si>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</si>
  <si>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</si>
  <si>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</si>
  <si>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</si>
  <si>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</si>
  <si>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</si>
  <si>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</si>
  <si>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</si>
  <si>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</si>
  <si>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</si>
  <si>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</si>
  <si>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</si>
  <si>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</si>
  <si>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</si>
  <si>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</si>
  <si>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</si>
  <si>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</si>
  <si>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</si>
  <si>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</si>
  <si>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</si>
  <si>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</si>
  <si>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</si>
  <si>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</si>
  <si>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</si>
  <si>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</si>
  <si>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</si>
  <si>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</si>
  <si>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</si>
  <si>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</si>
  <si>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</si>
  <si>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</si>
  <si>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</si>
  <si>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</si>
  <si>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</si>
  <si>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</si>
  <si>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</si>
  <si>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</si>
  <si>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</si>
  <si>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</si>
  <si>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</si>
  <si>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</si>
  <si>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</si>
  <si>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</si>
  <si>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</si>
  <si>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</si>
  <si>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</si>
  <si>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</si>
  <si>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</si>
  <si>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</si>
  <si>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</si>
  <si>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</si>
  <si>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</si>
  <si>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</si>
  <si>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</si>
  <si>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</si>
  <si>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</si>
  <si>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</si>
  <si>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</si>
  <si>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</si>
  <si>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</si>
  <si>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</si>
  <si>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</si>
  <si>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</si>
  <si>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</si>
  <si>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</si>
  <si>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</si>
  <si>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</si>
  <si>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</si>
  <si>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</si>
  <si>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</si>
  <si>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</si>
  <si>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</si>
  <si>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</si>
  <si>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</si>
  <si>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</si>
  <si>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</si>
  <si>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</si>
  <si>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</si>
  <si>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</si>
  <si>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</si>
  <si>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</si>
  <si>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</si>
  <si>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</si>
  <si>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</si>
  <si>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</si>
  <si>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</si>
  <si>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</si>
  <si>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</si>
  <si>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</si>
  <si>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</si>
  <si>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</si>
  <si>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</si>
  <si>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</si>
  <si>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</si>
  <si>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</si>
  <si>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</si>
  <si>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</si>
  <si>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</si>
  <si>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</si>
  <si>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</si>
  <si>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</si>
  <si>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</si>
  <si>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</si>
  <si>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</si>
  <si>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</si>
  <si>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</si>
  <si>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</si>
  <si>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</si>
  <si>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</si>
  <si>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</si>
  <si>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</si>
  <si>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</si>
  <si>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</si>
  <si>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</si>
  <si>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</si>
  <si>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</si>
  <si>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</si>
  <si>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</si>
  <si>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</si>
  <si>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</si>
  <si>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</si>
  <si>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</si>
  <si>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</si>
  <si>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</si>
  <si>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</si>
  <si>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</si>
  <si>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</si>
  <si>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</si>
  <si>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</si>
  <si>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</si>
  <si>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</si>
  <si>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</si>
  <si>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</si>
  <si>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</si>
  <si>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</si>
  <si>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</si>
  <si>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</si>
  <si>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</si>
  <si>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</si>
  <si>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</si>
  <si>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</si>
  <si>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</si>
  <si>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</si>
  <si>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</si>
  <si>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</si>
  <si>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</si>
  <si>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</si>
  <si>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</si>
  <si>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</si>
  <si>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</si>
  <si>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</si>
  <si>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</si>
  <si>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</si>
  <si>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</si>
  <si>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</si>
  <si>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</si>
  <si>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</si>
  <si>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</si>
  <si>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</si>
  <si>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</si>
  <si>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</si>
  <si>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</si>
  <si>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</si>
  <si>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</si>
  <si>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</si>
  <si>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</si>
  <si>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</si>
  <si>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</si>
  <si>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</si>
  <si>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</si>
  <si>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</si>
  <si>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</si>
  <si>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</si>
  <si>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</si>
  <si>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</si>
  <si>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</si>
  <si>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</si>
  <si>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</si>
  <si>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</si>
  <si>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</si>
  <si>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</si>
  <si>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</si>
  <si>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</si>
  <si>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</si>
  <si>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</si>
  <si>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</si>
  <si>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</si>
  <si>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</si>
  <si>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</si>
  <si>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</si>
  <si>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</si>
  <si>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</si>
  <si>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</si>
  <si>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</si>
  <si>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</si>
  <si>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</si>
  <si>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</si>
  <si>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</si>
  <si>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</si>
  <si>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</si>
  <si>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</si>
  <si>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</si>
  <si>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</si>
  <si>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</si>
  <si>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</si>
  <si>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</si>
  <si>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</si>
  <si>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</si>
  <si>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</si>
  <si>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</si>
  <si>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</si>
  <si>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</si>
  <si>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</si>
  <si>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</si>
  <si>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</si>
  <si>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</si>
  <si>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</si>
  <si>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</si>
  <si>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</si>
  <si>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</si>
  <si>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</si>
  <si>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</si>
  <si>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</si>
  <si>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</si>
  <si>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</si>
  <si>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</si>
  <si>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</si>
  <si>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</si>
  <si>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</si>
  <si>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</si>
  <si>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</si>
  <si>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</si>
  <si>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</si>
  <si>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</si>
  <si>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</si>
  <si>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</si>
  <si>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</si>
  <si>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</si>
  <si>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</si>
  <si>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</si>
  <si>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</si>
  <si>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</si>
  <si>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</si>
  <si>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</si>
  <si>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</si>
  <si>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</si>
  <si>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</si>
  <si>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</si>
  <si>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</si>
  <si>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</si>
  <si>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</si>
  <si>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</si>
  <si>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</si>
  <si>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</si>
  <si>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</si>
  <si>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</si>
  <si>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</si>
  <si>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</si>
  <si>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</si>
  <si>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</si>
  <si>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</si>
  <si>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</si>
  <si>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</si>
  <si>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</si>
  <si>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</si>
  <si>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</si>
  <si>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</si>
  <si>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</si>
  <si>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</si>
  <si>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</si>
  <si>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</si>
  <si>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</si>
  <si>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</si>
  <si>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</si>
  <si>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</si>
  <si>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</si>
  <si>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</si>
  <si>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</si>
  <si>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</si>
  <si>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</si>
  <si>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</si>
  <si>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</si>
  <si>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</si>
  <si>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</si>
  <si>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</si>
  <si>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</si>
  <si>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</si>
  <si>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</si>
  <si>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</si>
  <si>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</si>
  <si>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</si>
  <si>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</si>
  <si>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</si>
  <si>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</si>
  <si>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</si>
  <si>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</si>
  <si>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</si>
  <si>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</si>
  <si>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</si>
  <si>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</si>
  <si>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</si>
  <si>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</si>
  <si>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</si>
  <si>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</si>
  <si>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</si>
  <si>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</si>
  <si>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</si>
  <si>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</si>
  <si>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</si>
  <si>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</si>
  <si>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</si>
  <si>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</si>
  <si>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</si>
  <si>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</si>
  <si>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</si>
  <si>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</si>
  <si>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</si>
  <si>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</si>
  <si>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</si>
  <si>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</si>
  <si>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</si>
  <si>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</si>
  <si>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</si>
  <si>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</si>
  <si>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</si>
  <si>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</si>
  <si>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</si>
  <si>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</si>
  <si>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</si>
  <si>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</si>
  <si>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</si>
  <si>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</si>
  <si>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</si>
  <si>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</si>
  <si>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</si>
  <si>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</si>
  <si>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</si>
  <si>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</si>
  <si>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</si>
  <si>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</si>
  <si>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</si>
  <si>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</si>
  <si>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</si>
  <si>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</si>
  <si>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</si>
  <si>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</si>
  <si>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</si>
  <si>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</si>
  <si>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</si>
  <si>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</si>
  <si>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</si>
  <si>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</si>
  <si>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</si>
  <si>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</si>
  <si>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</si>
  <si>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</si>
  <si>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</si>
  <si>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</si>
  <si>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</si>
  <si>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</si>
  <si>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</si>
  <si>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</si>
  <si>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</si>
  <si>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</si>
  <si>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</si>
  <si>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</si>
  <si>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</si>
  <si>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</si>
  <si>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</si>
  <si>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</si>
  <si>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</si>
  <si>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</si>
  <si>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</si>
  <si>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</si>
  <si>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</si>
  <si>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</si>
  <si>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</si>
  <si>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</si>
  <si>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</si>
  <si>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</si>
  <si>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</si>
  <si>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</si>
  <si>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</si>
  <si>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</si>
  <si>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</si>
  <si>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</si>
  <si>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</si>
  <si>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</si>
  <si>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</si>
  <si>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</si>
  <si>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</si>
  <si>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</si>
  <si>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</si>
  <si>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</si>
  <si>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</si>
  <si>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</si>
  <si>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</si>
  <si>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</si>
  <si>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</si>
  <si>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</si>
  <si>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</si>
  <si>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</si>
  <si>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</si>
  <si>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</si>
  <si>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</si>
  <si>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</si>
  <si>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</si>
  <si>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</si>
  <si>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</si>
  <si>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</si>
  <si>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</si>
  <si>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</si>
  <si>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</si>
  <si>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</si>
  <si>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</si>
  <si>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</si>
  <si>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</si>
  <si>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</si>
  <si>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</si>
  <si>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</si>
  <si>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</si>
  <si>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</si>
  <si>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</si>
  <si>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</si>
  <si>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</si>
  <si>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</si>
  <si>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</si>
  <si>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</si>
  <si>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</si>
  <si>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</si>
  <si>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</si>
  <si>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</si>
  <si>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</si>
  <si>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</si>
  <si>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</si>
  <si>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</si>
  <si>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</si>
  <si>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</si>
  <si>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</si>
  <si>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</si>
  <si>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</si>
  <si>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</si>
  <si>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</si>
  <si>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</si>
  <si>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</si>
  <si>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</si>
  <si>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</si>
  <si>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</si>
  <si>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</si>
  <si>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</si>
  <si>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</si>
  <si>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</si>
  <si>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</si>
  <si>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</si>
  <si>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</si>
  <si>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</si>
  <si>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</si>
  <si>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</si>
  <si>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</si>
  <si>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</si>
  <si>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</si>
  <si>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</si>
  <si>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</si>
  <si>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</si>
  <si>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</si>
  <si>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</si>
  <si>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</si>
  <si>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</si>
  <si>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</si>
  <si>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</si>
  <si>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</si>
  <si>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</si>
  <si>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</si>
  <si>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</si>
  <si>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</si>
  <si>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</si>
  <si>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</si>
  <si>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</si>
  <si>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</si>
  <si>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</si>
  <si>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</si>
  <si>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</si>
  <si>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</si>
  <si>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</si>
  <si>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</si>
  <si>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</si>
  <si>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</si>
  <si>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</si>
  <si>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</si>
  <si>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</si>
  <si>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</si>
  <si>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</si>
  <si>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</si>
  <si>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</si>
  <si>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</si>
  <si>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</si>
  <si>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</si>
  <si>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</si>
  <si>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</si>
  <si>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</si>
  <si>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</si>
  <si>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</si>
  <si>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</si>
  <si>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</si>
  <si>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</si>
  <si>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</si>
  <si>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</si>
  <si>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</si>
  <si>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</si>
  <si>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</si>
  <si>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</si>
  <si>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</si>
  <si>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</si>
  <si>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</si>
  <si>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</si>
  <si>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</si>
  <si>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</si>
  <si>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</si>
  <si>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</si>
  <si>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</si>
  <si>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</si>
  <si>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</si>
  <si>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</si>
  <si>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</si>
  <si>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</si>
  <si>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</si>
  <si>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</si>
  <si>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</si>
  <si>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</si>
  <si>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</si>
  <si>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</si>
  <si>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</si>
  <si>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</si>
  <si>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</si>
  <si>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</si>
  <si>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</si>
  <si>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</si>
  <si>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</si>
  <si>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</si>
  <si>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</si>
  <si>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</si>
  <si>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</si>
  <si>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</si>
  <si>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</si>
  <si>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</si>
  <si>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</si>
  <si>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</si>
  <si>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</si>
  <si>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</si>
  <si>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</si>
  <si>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</si>
  <si>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</si>
  <si>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</si>
  <si>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</si>
  <si>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</si>
  <si>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</si>
  <si>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</si>
  <si>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</si>
  <si>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</si>
  <si>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</si>
  <si>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</si>
  <si>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</si>
  <si>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</si>
  <si>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</si>
  <si>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</si>
  <si>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</si>
  <si>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</si>
  <si>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</si>
  <si>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</si>
  <si>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</si>
  <si>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</si>
  <si>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</si>
  <si>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</si>
  <si>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</si>
  <si>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</si>
  <si>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</si>
  <si>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</si>
  <si>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</si>
  <si>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</si>
  <si>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</si>
  <si>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</si>
  <si>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</si>
  <si>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</si>
  <si>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</si>
  <si>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</si>
  <si>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</si>
  <si>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</si>
  <si>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</si>
  <si>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</si>
  <si>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</si>
  <si>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</si>
  <si>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</si>
  <si>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</si>
  <si>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</si>
  <si>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</si>
  <si>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</si>
  <si>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</si>
  <si>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</si>
  <si>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</si>
  <si>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</si>
  <si>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</si>
  <si>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</si>
  <si>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</si>
  <si>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</si>
  <si>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</si>
  <si>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</si>
  <si>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</si>
  <si>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</si>
  <si>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</si>
  <si>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</si>
  <si>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</si>
  <si>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</si>
  <si>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</si>
  <si>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</si>
  <si>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</si>
  <si>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</si>
  <si>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</si>
  <si>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</si>
  <si>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</si>
  <si>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</si>
  <si>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</si>
  <si>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</si>
  <si>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</si>
  <si>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</si>
  <si>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</si>
  <si>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</si>
  <si>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</si>
  <si>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</si>
  <si>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</si>
  <si>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</si>
  <si>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</si>
  <si>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</si>
  <si>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</si>
  <si>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</si>
  <si>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</si>
  <si>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</si>
  <si>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</si>
  <si>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</si>
  <si>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</si>
  <si>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</si>
  <si>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</si>
  <si>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</si>
  <si>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</si>
  <si>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</si>
  <si>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</si>
  <si>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</si>
  <si>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</si>
  <si>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</si>
  <si>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</si>
  <si>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</si>
  <si>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</si>
  <si>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</si>
  <si>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</si>
  <si>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</si>
  <si>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</si>
  <si>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</si>
  <si>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</si>
  <si>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</si>
  <si>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</si>
  <si>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</si>
  <si>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</si>
  <si>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</si>
  <si>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</si>
  <si>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</si>
  <si>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</si>
  <si>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</si>
  <si>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</si>
  <si>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</si>
  <si>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</si>
  <si>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</si>
  <si>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</si>
  <si>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</si>
  <si>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</si>
  <si>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</si>
  <si>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</si>
  <si>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</si>
  <si>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</si>
  <si>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</si>
  <si>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</si>
  <si>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</si>
  <si>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</si>
  <si>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</si>
  <si>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</si>
  <si>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</si>
  <si>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</si>
  <si>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</si>
  <si>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</si>
  <si>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</si>
  <si>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</si>
  <si>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</si>
  <si>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</si>
  <si>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</si>
  <si>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</si>
  <si>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</si>
  <si>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</si>
  <si>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</si>
  <si>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</si>
  <si>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</si>
  <si>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</si>
  <si>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</si>
  <si>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</si>
  <si>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</si>
  <si>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</si>
  <si>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</si>
  <si>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</si>
  <si>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</si>
  <si>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</si>
  <si>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</si>
  <si>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</si>
  <si>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</si>
  <si>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</si>
  <si>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</si>
  <si>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</si>
  <si>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</si>
  <si>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</si>
  <si>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</si>
  <si>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</si>
  <si>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</si>
  <si>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</si>
  <si>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</si>
  <si>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</si>
  <si>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</si>
  <si>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</si>
  <si>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</si>
  <si>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</si>
  <si>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</si>
  <si>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</si>
  <si>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</si>
  <si>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</si>
  <si>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</si>
  <si>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</si>
  <si>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</si>
  <si>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</si>
  <si>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</si>
  <si>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</si>
  <si>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</si>
  <si>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</si>
  <si>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</si>
  <si>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</si>
  <si>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</si>
  <si>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</si>
  <si>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</si>
  <si>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</si>
  <si>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</si>
  <si>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</si>
  <si>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</si>
  <si>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</si>
  <si>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</si>
  <si>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</si>
  <si>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</si>
  <si>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</si>
  <si>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</si>
  <si>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</si>
  <si>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</si>
  <si>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</si>
  <si>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</si>
  <si>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</si>
  <si>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</si>
  <si>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</si>
  <si>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</si>
  <si>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</si>
  <si>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</si>
  <si>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</si>
  <si>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</si>
  <si>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</si>
  <si>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</si>
  <si>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</si>
  <si>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</si>
  <si>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</si>
  <si>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</si>
  <si>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</si>
  <si>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</si>
  <si>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</si>
  <si>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</si>
  <si>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</si>
  <si>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</si>
  <si>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</si>
  <si>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</si>
  <si>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</si>
  <si>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</si>
  <si>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</si>
  <si>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</si>
  <si>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</si>
  <si>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</si>
  <si>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</si>
  <si>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</si>
  <si>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</si>
  <si>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</si>
  <si>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</si>
  <si>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</si>
  <si>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</si>
  <si>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</si>
  <si>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</si>
  <si>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</si>
  <si>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</si>
  <si>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</si>
  <si>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</si>
  <si>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</si>
  <si>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</si>
  <si>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</si>
  <si>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</si>
  <si>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</si>
  <si>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</si>
  <si>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</si>
  <si>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</si>
  <si>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</si>
  <si>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</si>
  <si>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</si>
  <si>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</si>
  <si>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</si>
  <si>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</si>
  <si>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</si>
  <si>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</si>
  <si>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</si>
  <si>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</si>
  <si>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</si>
  <si>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</si>
  <si>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</si>
  <si>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</si>
  <si>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</si>
  <si>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</si>
  <si>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</si>
  <si>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</si>
  <si>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</si>
  <si>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</si>
  <si>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</si>
  <si>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</si>
  <si>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</si>
  <si>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</si>
  <si>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</si>
  <si>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</si>
  <si>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</si>
  <si>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</si>
  <si>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</si>
  <si>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</si>
  <si>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</si>
  <si>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</si>
  <si>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</si>
  <si>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</si>
  <si>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</si>
  <si>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</si>
  <si>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</si>
  <si>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</si>
  <si>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</si>
  <si>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</si>
  <si>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</si>
  <si>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</si>
  <si>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</si>
  <si>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</si>
  <si>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</si>
  <si>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</si>
  <si>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</si>
  <si>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</si>
  <si>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</si>
  <si>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</si>
  <si>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</si>
  <si>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</si>
  <si>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</si>
  <si>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</si>
  <si>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</si>
  <si>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</si>
  <si>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</si>
  <si>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</si>
  <si>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</si>
  <si>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</si>
  <si>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</si>
  <si>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</si>
  <si>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</si>
  <si>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</si>
  <si>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</si>
  <si>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</si>
  <si>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</si>
  <si>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</si>
  <si>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</si>
  <si>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</si>
  <si>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</si>
  <si>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</si>
  <si>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</si>
  <si>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</si>
  <si>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</si>
  <si>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</si>
  <si>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</si>
  <si>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</si>
  <si>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</si>
  <si>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</si>
  <si>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</si>
  <si>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</si>
  <si>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</si>
  <si>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</si>
  <si>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</si>
  <si>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</si>
  <si>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</si>
  <si>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</si>
  <si>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</si>
  <si>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</si>
  <si>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</si>
  <si>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</si>
  <si>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</si>
  <si>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</si>
  <si>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</si>
  <si>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</si>
  <si>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</si>
  <si>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</si>
  <si>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</si>
  <si>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</si>
  <si>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</si>
  <si>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</si>
  <si>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</si>
  <si>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</si>
  <si>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</si>
  <si>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</si>
  <si>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</si>
  <si>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</si>
  <si>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</si>
  <si>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</si>
  <si>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</si>
  <si>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</si>
  <si>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</si>
  <si>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</si>
  <si>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</si>
  <si>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</si>
  <si>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</si>
  <si>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</si>
  <si>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</si>
  <si>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</si>
  <si>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</si>
  <si>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</si>
  <si>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</si>
  <si>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</si>
  <si>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</si>
  <si>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</si>
  <si>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</si>
  <si>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</si>
  <si>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</si>
  <si>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</si>
  <si>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</si>
  <si>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</si>
  <si>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</si>
  <si>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</si>
  <si>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</si>
  <si>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</si>
  <si>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</si>
  <si>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</si>
  <si>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</si>
  <si>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</si>
  <si>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</si>
  <si>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</si>
  <si>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</si>
  <si>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</si>
  <si>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</si>
  <si>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</si>
  <si>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</si>
  <si>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</si>
  <si>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</si>
  <si>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</si>
  <si>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</si>
  <si>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</si>
  <si>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</si>
  <si>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</si>
  <si>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</si>
  <si>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</si>
  <si>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</si>
  <si>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</si>
  <si>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</si>
  <si>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</si>
  <si>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</si>
  <si>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</si>
  <si>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</si>
  <si>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</si>
  <si>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</si>
  <si>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</si>
  <si>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</si>
  <si>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</si>
  <si>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</si>
  <si>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</si>
  <si>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</si>
  <si>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</si>
  <si>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</si>
  <si>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</si>
  <si>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</si>
  <si>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</si>
  <si>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</si>
  <si>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</si>
  <si>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</si>
  <si>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</si>
  <si>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</si>
  <si>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</si>
  <si>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</si>
  <si>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</si>
  <si>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</si>
  <si>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</si>
  <si>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</si>
  <si>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</si>
  <si>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</si>
  <si>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</si>
  <si>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</si>
  <si>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</si>
  <si>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</si>
  <si>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</si>
  <si>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</si>
  <si>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</si>
  <si>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</si>
  <si>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</si>
  <si>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</si>
  <si>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</si>
  <si>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</si>
  <si>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</si>
  <si>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</si>
  <si>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</si>
  <si>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</si>
  <si>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</si>
  <si>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</si>
  <si>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</si>
  <si>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</si>
  <si>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</si>
  <si>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</si>
  <si>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</si>
  <si>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</si>
  <si>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</si>
  <si>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</si>
  <si>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</si>
  <si>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</si>
  <si>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</si>
  <si>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</si>
  <si>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</si>
  <si>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</si>
  <si>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</si>
  <si>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</si>
  <si>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</si>
  <si>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</si>
  <si>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</si>
  <si>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</si>
  <si>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</si>
  <si>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</si>
  <si>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</si>
  <si>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</si>
  <si>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</si>
  <si>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</si>
  <si>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</si>
  <si>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</si>
  <si>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</si>
  <si>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</si>
  <si>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</si>
  <si>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</si>
  <si>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</si>
  <si>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</si>
  <si>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</si>
  <si>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</si>
  <si>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</si>
  <si>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</si>
  <si>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</si>
  <si>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</si>
  <si>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</si>
  <si>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</si>
  <si>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</si>
  <si>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</si>
  <si>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</si>
  <si>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</si>
  <si>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</si>
  <si>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</si>
  <si>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</si>
  <si>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</si>
  <si>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</si>
  <si>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</si>
  <si>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</si>
  <si>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</si>
  <si>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</si>
  <si>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</si>
  <si>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</si>
  <si>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</si>
  <si>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</si>
  <si>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</si>
  <si>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</si>
  <si>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</si>
  <si>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</si>
  <si>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</si>
  <si>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</si>
  <si>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</si>
  <si>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</si>
  <si>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</si>
  <si>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</si>
  <si>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</si>
  <si>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</si>
  <si>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</si>
  <si>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</si>
  <si>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</si>
  <si>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</si>
  <si>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</si>
  <si>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</si>
  <si>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</si>
  <si>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</si>
  <si>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</si>
  <si>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</si>
  <si>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</si>
  <si>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</si>
  <si>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</si>
  <si>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</si>
  <si>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</si>
  <si>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</si>
  <si>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</si>
  <si>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</si>
  <si>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</si>
  <si>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</si>
  <si>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</si>
  <si>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</si>
  <si>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</si>
  <si>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</si>
  <si>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</si>
  <si>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</si>
  <si>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</si>
  <si>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</si>
  <si>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</si>
  <si>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</si>
  <si>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</si>
  <si>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</si>
  <si>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</si>
  <si>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</si>
  <si>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</si>
  <si>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</si>
  <si>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</si>
  <si>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</si>
  <si>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</si>
  <si>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</si>
  <si>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</si>
  <si>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</si>
  <si>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</si>
  <si>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</si>
  <si>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</si>
  <si>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</si>
  <si>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</si>
  <si>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</si>
  <si>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</si>
  <si>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</si>
  <si>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</si>
  <si>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</si>
  <si>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</si>
  <si>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</si>
  <si>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</si>
  <si>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</si>
  <si>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</si>
  <si>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</si>
  <si>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</si>
  <si>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</si>
  <si>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</si>
  <si>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</si>
  <si>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</si>
  <si>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</si>
  <si>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</si>
  <si>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</si>
  <si>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</si>
  <si>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</si>
  <si>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</si>
  <si>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</si>
  <si>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</si>
  <si>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</si>
  <si>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</si>
  <si>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</si>
  <si>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</si>
  <si>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</si>
  <si>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</si>
  <si>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</si>
  <si>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</si>
  <si>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</si>
  <si>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</si>
  <si>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</si>
  <si>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</si>
  <si>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</si>
  <si>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</si>
  <si>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</si>
  <si>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</si>
  <si>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</si>
  <si>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</si>
  <si>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</si>
  <si>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</si>
  <si>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</si>
  <si>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</si>
  <si>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</si>
  <si>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</si>
  <si>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</si>
  <si>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</si>
  <si>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</si>
  <si>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</si>
  <si>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</si>
  <si>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</si>
  <si>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</si>
  <si>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</si>
  <si>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</si>
  <si>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</si>
  <si>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</si>
  <si>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</si>
  <si>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</si>
  <si>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</si>
  <si>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</si>
  <si>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</si>
  <si>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</si>
  <si>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</si>
  <si>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</si>
  <si>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</si>
  <si>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</si>
  <si>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</si>
  <si>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</si>
  <si>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</si>
  <si>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</si>
  <si>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</si>
  <si>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</si>
  <si>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</si>
  <si>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</si>
  <si>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</si>
  <si>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</si>
  <si>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</si>
  <si>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</si>
  <si>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</si>
  <si>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</si>
  <si>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</si>
  <si>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</si>
  <si>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</si>
  <si>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</si>
  <si>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</si>
  <si>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</si>
  <si>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</si>
  <si>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</si>
  <si>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</si>
  <si>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</si>
  <si>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</si>
  <si>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</si>
  <si>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</si>
  <si>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</si>
  <si>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</si>
  <si>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</si>
  <si>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</si>
  <si>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</si>
  <si>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</si>
  <si>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</si>
  <si>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</si>
  <si>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</si>
  <si>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</si>
  <si>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</si>
  <si>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</si>
  <si>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</si>
  <si>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</si>
  <si>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</si>
  <si>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</si>
  <si>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</si>
  <si>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</si>
  <si>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</si>
  <si>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</si>
  <si>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</si>
  <si>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</si>
  <si>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</si>
  <si>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</si>
  <si>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</si>
  <si>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</si>
  <si>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</si>
  <si>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</si>
  <si>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</si>
  <si>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</si>
  <si>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</si>
  <si>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</si>
  <si>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</si>
  <si>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</si>
  <si>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</si>
  <si>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</si>
  <si>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</si>
  <si>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</si>
  <si>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</si>
  <si>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</si>
  <si>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</si>
  <si>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</si>
  <si>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</si>
  <si>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</si>
  <si>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</si>
  <si>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</si>
  <si>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</si>
  <si>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</si>
  <si>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</si>
  <si>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</si>
  <si>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</si>
  <si>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</si>
  <si>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</si>
  <si>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</si>
  <si>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</si>
  <si>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</si>
  <si>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</si>
  <si>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</si>
  <si>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</si>
  <si>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</si>
  <si>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</si>
  <si>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</si>
  <si>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</si>
  <si>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</si>
  <si>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</si>
  <si>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</si>
  <si>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</si>
  <si>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</si>
  <si>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</si>
  <si>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</si>
  <si>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</si>
  <si>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</si>
  <si>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</si>
  <si>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</si>
  <si>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</si>
  <si>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</si>
  <si>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</si>
  <si>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</si>
  <si>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</si>
  <si>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</si>
  <si>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</si>
  <si>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</si>
  <si>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</si>
  <si>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</si>
  <si>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</si>
  <si>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</si>
  <si>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</si>
  <si>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</si>
  <si>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</si>
  <si>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</si>
  <si>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</si>
  <si>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</si>
  <si>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</si>
  <si>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</si>
  <si>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</si>
  <si>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</si>
  <si>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</si>
  <si>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</si>
  <si>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</si>
  <si>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</si>
  <si>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</si>
  <si>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</si>
  <si>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</si>
  <si>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</si>
  <si>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</si>
  <si>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</si>
  <si>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</si>
  <si>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</si>
  <si>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</si>
  <si>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</si>
  <si>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</si>
  <si>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</si>
  <si>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</si>
  <si>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</si>
  <si>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</si>
  <si>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</si>
  <si>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</si>
  <si>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</si>
  <si>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</si>
  <si>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</si>
  <si>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</si>
  <si>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</si>
  <si>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</si>
  <si>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</si>
  <si>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</si>
  <si>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</si>
  <si>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</si>
  <si>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</si>
  <si>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</si>
  <si>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</si>
  <si>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</si>
  <si>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</si>
  <si>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</si>
  <si>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</si>
  <si>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</si>
  <si>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</si>
  <si>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</si>
  <si>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</si>
  <si>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</si>
  <si>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</si>
  <si>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</si>
  <si>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</si>
  <si>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</si>
  <si>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</si>
  <si>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</si>
  <si>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</si>
  <si>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</si>
  <si>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</si>
  <si>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</si>
  <si>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</si>
  <si>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</si>
  <si>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</si>
  <si>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</si>
  <si>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</si>
  <si>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</si>
  <si>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</si>
  <si>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</si>
  <si>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</si>
  <si>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</si>
  <si>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</si>
  <si>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</si>
  <si>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</si>
  <si>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</si>
  <si>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</si>
  <si>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</si>
  <si>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</si>
  <si>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</si>
  <si>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</si>
  <si>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</si>
  <si>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</si>
  <si>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</si>
  <si>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</si>
  <si>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</si>
  <si>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</si>
  <si>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</si>
  <si>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</si>
  <si>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</si>
  <si>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</si>
  <si>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</si>
  <si>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</si>
  <si>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</si>
  <si>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</si>
  <si>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</si>
  <si>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</si>
  <si>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</si>
  <si>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</si>
  <si>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</si>
  <si>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</si>
  <si>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</si>
  <si>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</si>
  <si>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</si>
  <si>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</si>
  <si>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</si>
  <si>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</si>
  <si>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</si>
  <si>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</si>
  <si>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</si>
  <si>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</si>
  <si>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</si>
  <si>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</si>
  <si>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</si>
  <si>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</si>
  <si>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</si>
  <si>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</si>
  <si>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</si>
  <si>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</si>
  <si>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</si>
  <si>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</si>
  <si>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</si>
  <si>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</si>
  <si>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</si>
  <si>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</si>
  <si>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</si>
  <si>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</si>
  <si>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</si>
  <si>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</si>
  <si>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</si>
  <si>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</si>
  <si>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</si>
  <si>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</si>
  <si>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</si>
  <si>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</si>
  <si>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</si>
  <si>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</si>
  <si>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</si>
  <si>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</si>
  <si>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</si>
  <si>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</si>
  <si>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</si>
  <si>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</si>
  <si>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</si>
  <si>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</si>
  <si>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</si>
  <si>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</si>
  <si>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</si>
  <si>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</si>
  <si>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</si>
  <si>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</si>
  <si>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</si>
  <si>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</si>
  <si>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</si>
  <si>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</si>
  <si>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</si>
  <si>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</si>
  <si>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</si>
  <si>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</si>
  <si>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</si>
  <si>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</si>
  <si>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</si>
  <si>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</si>
  <si>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</si>
  <si>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</si>
  <si>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</si>
  <si>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</si>
  <si>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</si>
  <si>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</si>
  <si>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</si>
  <si>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</si>
  <si>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</si>
  <si>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</si>
  <si>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</si>
  <si>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</si>
  <si>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</si>
  <si>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</si>
  <si>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</si>
  <si>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</si>
  <si>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</si>
  <si>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</si>
  <si>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</si>
  <si>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</si>
  <si>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</si>
  <si>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</si>
  <si>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</si>
  <si>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</si>
  <si>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</si>
  <si>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</si>
  <si>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</si>
  <si>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</si>
  <si>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</si>
  <si>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</si>
  <si>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</si>
  <si>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</si>
  <si>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</si>
  <si>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</si>
  <si>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</si>
  <si>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</si>
  <si>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</si>
  <si>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</si>
  <si>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</si>
  <si>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</si>
  <si>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</si>
  <si>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</si>
  <si>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</si>
  <si>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</si>
  <si>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</si>
  <si>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</si>
  <si>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</si>
  <si>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</si>
  <si>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</si>
  <si>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</si>
  <si>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</si>
  <si>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</si>
  <si>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</si>
  <si>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</si>
  <si>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</si>
  <si>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</si>
  <si>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</si>
  <si>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</si>
  <si>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</si>
  <si>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</si>
  <si>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</si>
  <si>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</si>
  <si>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</si>
  <si>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</si>
  <si>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</si>
  <si>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</si>
  <si>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</si>
  <si>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</si>
  <si>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</si>
  <si>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</si>
  <si>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</si>
  <si>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</si>
  <si>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</si>
  <si>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</si>
  <si>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</si>
  <si>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</si>
  <si>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</si>
  <si>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</si>
  <si>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</si>
  <si>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</si>
  <si>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</si>
  <si>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</si>
  <si>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</si>
  <si>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</si>
  <si>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</si>
  <si>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</si>
  <si>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</si>
  <si>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</si>
  <si>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</si>
  <si>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</si>
  <si>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</si>
  <si>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</si>
  <si>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</si>
  <si>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</si>
  <si>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</si>
  <si>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</si>
  <si>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</si>
  <si>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</si>
  <si>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</si>
  <si>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</si>
  <si>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</si>
  <si>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</si>
  <si>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</si>
  <si>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</si>
  <si>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</si>
  <si>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</si>
  <si>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</si>
  <si>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</si>
  <si>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</si>
  <si>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</si>
  <si>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</si>
  <si>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</si>
  <si>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</si>
  <si>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</si>
  <si>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</si>
  <si>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</si>
  <si>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</si>
  <si>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</si>
  <si>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</si>
  <si>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</si>
  <si>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</si>
  <si>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</si>
  <si>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</si>
  <si>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</si>
  <si>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</si>
  <si>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</si>
  <si>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</si>
  <si>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</si>
  <si>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</si>
  <si>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</si>
  <si>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</si>
  <si>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</si>
  <si>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</si>
  <si>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</si>
  <si>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</si>
  <si>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</si>
  <si>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</si>
  <si>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</si>
  <si>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</si>
  <si>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</si>
  <si>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</si>
  <si>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</si>
  <si>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</si>
  <si>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</si>
  <si>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</si>
  <si>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</si>
  <si>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</si>
  <si>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</si>
  <si>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</si>
  <si>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</si>
  <si>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</si>
  <si>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</si>
  <si>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</si>
  <si>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</si>
  <si>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</si>
  <si>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</si>
  <si>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</si>
  <si>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</si>
  <si>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</si>
  <si>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</si>
  <si>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</si>
  <si>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</si>
  <si>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</si>
  <si>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</si>
  <si>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</si>
  <si>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</si>
  <si>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</si>
  <si>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</si>
  <si>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</si>
  <si>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</si>
  <si>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</si>
  <si>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</si>
  <si>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</si>
  <si>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</si>
  <si>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</si>
  <si>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</si>
  <si>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</si>
  <si>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</si>
  <si>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</si>
  <si>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</si>
  <si>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</si>
  <si>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</si>
  <si>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</si>
  <si>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</si>
  <si>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</si>
  <si>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</si>
  <si>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</si>
  <si>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</si>
  <si>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</si>
  <si>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</si>
  <si>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</si>
  <si>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</si>
  <si>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</si>
  <si>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</si>
  <si>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</si>
  <si>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</si>
  <si>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</si>
  <si>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</si>
  <si>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</si>
  <si>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</si>
  <si>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</si>
  <si>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</si>
  <si>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</si>
  <si>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</si>
  <si>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</si>
  <si>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</si>
  <si>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</si>
  <si>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</si>
  <si>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</si>
  <si>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</si>
  <si>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</si>
  <si>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</si>
  <si>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</si>
  <si>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</si>
  <si>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</si>
  <si>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</si>
  <si>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</si>
  <si>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</si>
  <si>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</si>
  <si>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</si>
  <si>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</si>
  <si>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</si>
  <si>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</si>
  <si>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</si>
  <si>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</si>
  <si>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</si>
  <si>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</si>
  <si>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</si>
  <si>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</si>
  <si>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</si>
  <si>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</si>
  <si>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</si>
  <si>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</si>
  <si>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</si>
  <si>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</si>
  <si>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</si>
  <si>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</si>
  <si>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</si>
  <si>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</si>
  <si>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</si>
  <si>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</si>
  <si>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</si>
  <si>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</si>
  <si>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</si>
  <si>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</si>
  <si>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</si>
  <si>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</si>
  <si>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</si>
  <si>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</si>
  <si>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</si>
  <si>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</si>
  <si>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</si>
  <si>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</si>
  <si>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</si>
  <si>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</si>
  <si>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</si>
  <si>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</si>
  <si>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</si>
  <si>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</si>
  <si>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</si>
  <si>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</si>
  <si>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</si>
  <si>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</si>
  <si>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</si>
  <si>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</si>
  <si>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</si>
  <si>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</si>
  <si>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</si>
  <si>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</si>
  <si>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</si>
  <si>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</si>
  <si>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</si>
  <si>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</si>
  <si>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</si>
  <si>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</si>
  <si>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</si>
  <si>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</si>
  <si>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</si>
  <si>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</si>
  <si>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</si>
  <si>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</si>
  <si>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</si>
  <si>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</si>
  <si>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</si>
  <si>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</si>
  <si>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</si>
  <si>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</si>
  <si>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</si>
  <si>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</si>
  <si>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</si>
  <si>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</si>
  <si>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</si>
  <si>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</si>
  <si>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</si>
  <si>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</si>
  <si>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</si>
  <si>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</si>
  <si>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</si>
  <si>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</si>
  <si>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</si>
  <si>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</si>
  <si>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</si>
  <si>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</si>
  <si>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</si>
  <si>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</si>
  <si>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</si>
  <si>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</si>
  <si>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</si>
  <si>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</si>
  <si>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</si>
  <si>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</si>
  <si>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</si>
  <si>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</si>
  <si>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</si>
  <si>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</si>
  <si>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</si>
  <si>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</si>
  <si>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</si>
  <si>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</si>
  <si>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</si>
  <si>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</si>
  <si>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</si>
  <si>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</si>
  <si>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</si>
  <si>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</si>
  <si>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</si>
  <si>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</si>
  <si>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</si>
  <si>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</si>
  <si>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</si>
  <si>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</si>
  <si>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</si>
  <si>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</si>
  <si>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</si>
  <si>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</si>
  <si>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</si>
  <si>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</si>
  <si>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</si>
  <si>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</si>
  <si>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</si>
  <si>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</si>
  <si>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</si>
  <si>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</si>
  <si>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</si>
  <si>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</si>
  <si>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</si>
  <si>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</si>
  <si>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</si>
  <si>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</si>
  <si>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</si>
  <si>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</si>
  <si>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</si>
  <si>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</si>
  <si>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</si>
  <si>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</si>
  <si>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</si>
  <si>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</si>
  <si>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</si>
  <si>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</si>
  <si>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</si>
  <si>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</si>
  <si>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</si>
  <si>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</si>
  <si>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</si>
  <si>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</si>
  <si>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</si>
  <si>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</si>
  <si>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</si>
  <si>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</si>
  <si>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</si>
  <si>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</si>
  <si>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</si>
  <si>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</si>
  <si>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</si>
  <si>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</si>
  <si>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</si>
  <si>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</si>
  <si>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</si>
  <si>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</si>
  <si>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</si>
  <si>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</si>
  <si>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</si>
  <si>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</si>
  <si>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</si>
  <si>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</si>
  <si>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</si>
  <si>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</si>
  <si>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</si>
  <si>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</si>
  <si>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</si>
  <si>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</si>
  <si>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</si>
  <si>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</si>
  <si>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</si>
  <si>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</si>
  <si>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</si>
  <si>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</si>
  <si>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</si>
  <si>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</si>
  <si>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</si>
  <si>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</si>
  <si>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</si>
  <si>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</si>
  <si>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</si>
  <si>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</si>
  <si>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</si>
  <si>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</si>
  <si>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</si>
  <si>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</si>
  <si>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</si>
  <si>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</si>
  <si>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</si>
  <si>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</si>
  <si>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</si>
  <si>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</si>
  <si>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</si>
  <si>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</si>
  <si>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</si>
  <si>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</si>
  <si>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</si>
  <si>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</si>
  <si>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</si>
  <si>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</si>
  <si>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</si>
  <si>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</si>
  <si>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</si>
  <si>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</si>
  <si>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</si>
  <si>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</si>
  <si>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</si>
  <si>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</si>
  <si>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</si>
  <si>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</si>
  <si>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</si>
  <si>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</si>
  <si>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</si>
  <si>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</si>
  <si>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</si>
  <si>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</si>
  <si>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</si>
  <si>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</si>
  <si>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</si>
  <si>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</si>
  <si>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</si>
  <si>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</si>
  <si>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</si>
  <si>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</si>
  <si>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</si>
  <si>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</si>
  <si>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</si>
  <si>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</si>
  <si>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</si>
  <si>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</si>
  <si>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</si>
  <si>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</si>
  <si>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</si>
  <si>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</si>
  <si>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</si>
  <si>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</si>
  <si>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</si>
  <si>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</si>
  <si>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</si>
  <si>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</si>
  <si>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</si>
  <si>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</si>
  <si>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</si>
  <si>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</si>
  <si>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</si>
  <si>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</si>
  <si>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</si>
  <si>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</si>
  <si>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</si>
  <si>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</si>
  <si>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</si>
  <si>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</si>
  <si>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</si>
  <si>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</si>
  <si>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</si>
  <si>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</si>
  <si>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</si>
  <si>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</si>
  <si>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</si>
  <si>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</si>
  <si>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</si>
  <si>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</si>
  <si>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</si>
  <si>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</si>
  <si>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</si>
  <si>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</si>
  <si>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</si>
  <si>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</si>
  <si>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</si>
  <si>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</si>
  <si>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</si>
  <si>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</si>
  <si>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</si>
  <si>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</si>
  <si>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</si>
  <si>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</si>
  <si>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</si>
  <si>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</si>
  <si>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</si>
  <si>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</si>
  <si>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</si>
  <si>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</si>
  <si>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</si>
  <si>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</si>
  <si>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</si>
  <si>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</si>
  <si>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</si>
  <si>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</si>
  <si>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</si>
  <si>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</si>
  <si>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</si>
  <si>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</si>
  <si>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</si>
  <si>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</si>
  <si>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</si>
  <si>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</si>
  <si>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</si>
  <si>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</si>
  <si>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</si>
  <si>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</si>
  <si>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</si>
  <si>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</si>
  <si>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</si>
  <si>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</si>
  <si>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</si>
  <si>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</si>
  <si>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</si>
  <si>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</si>
  <si>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</si>
  <si>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</si>
  <si>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</si>
  <si>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</si>
  <si>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</si>
  <si>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</si>
  <si>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</si>
  <si>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</si>
  <si>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</si>
  <si>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</si>
  <si>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</si>
  <si>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</si>
  <si>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</si>
  <si>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</si>
  <si>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</si>
  <si>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</si>
  <si>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</si>
  <si>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</si>
  <si>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</si>
  <si>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</si>
  <si>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</si>
  <si>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</si>
  <si>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</si>
  <si>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</si>
  <si>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</si>
  <si>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</si>
  <si>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</si>
  <si>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</si>
  <si>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</si>
  <si>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</si>
  <si>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</si>
  <si>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</si>
  <si>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</si>
  <si>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</si>
  <si>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</si>
  <si>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</si>
  <si>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</si>
  <si>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</si>
  <si>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</si>
  <si>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</si>
  <si>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</si>
  <si>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</si>
  <si>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</si>
  <si>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</si>
  <si>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</si>
  <si>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</si>
  <si>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</si>
  <si>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</si>
  <si>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</si>
  <si>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</si>
  <si>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</si>
  <si>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</si>
  <si>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</si>
  <si>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</si>
  <si>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</si>
  <si>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</si>
  <si>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</si>
  <si>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</si>
  <si>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</si>
  <si>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</si>
  <si>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</si>
  <si>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</si>
  <si>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</si>
  <si>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</si>
  <si>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</si>
  <si>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</si>
  <si>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</si>
  <si>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</si>
  <si>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</si>
  <si>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</si>
  <si>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</si>
  <si>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</si>
  <si>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</si>
  <si>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</si>
  <si>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</si>
  <si>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</si>
  <si>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</si>
  <si>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</si>
  <si>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</si>
  <si>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</si>
  <si>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</si>
  <si>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</si>
  <si>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</si>
  <si>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</si>
  <si>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</si>
  <si>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</si>
  <si>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</si>
  <si>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</si>
  <si>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</si>
  <si>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</si>
  <si>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</si>
  <si>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</si>
  <si>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</si>
  <si>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</si>
  <si>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</si>
  <si>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</si>
  <si>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</si>
  <si>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</si>
  <si>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</si>
  <si>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</si>
  <si>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</si>
  <si>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</si>
  <si>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</si>
  <si>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</si>
  <si>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</si>
  <si>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</si>
  <si>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</si>
  <si>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</si>
  <si>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</si>
  <si>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</si>
  <si>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</si>
  <si>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</si>
  <si>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</si>
  <si>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</si>
  <si>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</si>
  <si>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</si>
  <si>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</si>
  <si>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</si>
  <si>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</si>
  <si>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</si>
  <si>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</si>
  <si>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</si>
  <si>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</si>
  <si>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</si>
  <si>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</si>
  <si>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</si>
  <si>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</si>
  <si>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</si>
  <si>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</si>
  <si>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</si>
  <si>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</si>
  <si>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</si>
  <si>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</si>
  <si>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</si>
  <si>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</si>
  <si>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</si>
  <si>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</si>
  <si>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</si>
  <si>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</si>
  <si>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</si>
  <si>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</si>
  <si>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</si>
  <si>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</si>
  <si>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</si>
  <si>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</si>
  <si>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</si>
  <si>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</si>
  <si>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</si>
  <si>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</si>
  <si>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</si>
  <si>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</si>
  <si>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</si>
  <si>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</si>
  <si>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</si>
  <si>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</si>
  <si>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</si>
  <si>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</si>
  <si>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</si>
  <si>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</si>
  <si>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</si>
  <si>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</si>
  <si>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</si>
  <si>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</si>
  <si>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</si>
  <si>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</si>
  <si>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</si>
  <si>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</si>
  <si>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</si>
  <si>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</si>
  <si>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</si>
  <si>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</si>
  <si>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</si>
  <si>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</si>
  <si>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</si>
  <si>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</si>
  <si>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</si>
  <si>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</si>
  <si>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</si>
  <si>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</si>
  <si>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</si>
  <si>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</si>
  <si>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</si>
  <si>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</si>
  <si>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</si>
  <si>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</si>
  <si>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</si>
  <si>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</si>
  <si>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</si>
  <si>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</si>
  <si>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</si>
  <si>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</si>
  <si>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</si>
  <si>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</si>
  <si>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</si>
  <si>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</si>
  <si>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</si>
  <si>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</si>
  <si>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</si>
  <si>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</si>
  <si>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</si>
  <si>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</si>
  <si>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</si>
  <si>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</si>
  <si>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</si>
  <si>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</si>
  <si>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</si>
  <si>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</si>
  <si>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</si>
  <si>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</si>
  <si>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</si>
  <si>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</si>
  <si>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</si>
  <si>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</si>
  <si>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</si>
  <si>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</si>
  <si>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</si>
  <si>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</si>
  <si>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</si>
  <si>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</si>
  <si>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</si>
  <si>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</si>
  <si>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</si>
  <si>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</si>
  <si>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</si>
  <si>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</si>
  <si>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</si>
  <si>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</si>
  <si>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</si>
  <si>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</si>
  <si>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</si>
  <si>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</si>
  <si>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</si>
  <si>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</si>
  <si>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</si>
  <si>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</si>
  <si>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</si>
  <si>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</si>
  <si>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</si>
  <si>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</si>
  <si>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</si>
  <si>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</si>
  <si>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</si>
  <si>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</si>
  <si>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</si>
  <si>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</si>
  <si>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</si>
  <si>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</si>
  <si>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</si>
  <si>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</si>
  <si>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</si>
  <si>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</si>
  <si>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</si>
  <si>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</si>
  <si>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</si>
  <si>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</si>
  <si>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</si>
  <si>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</si>
  <si>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</si>
  <si>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</si>
  <si>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</si>
  <si>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</si>
  <si>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</si>
  <si>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</si>
  <si>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</si>
  <si>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</si>
  <si>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</si>
  <si>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</si>
  <si>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</si>
  <si>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</si>
  <si>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</si>
  <si>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</si>
  <si>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</si>
  <si>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</si>
  <si>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</si>
  <si>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</si>
  <si>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</si>
  <si>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</si>
  <si>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</si>
  <si>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</si>
  <si>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</si>
  <si>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</si>
  <si>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</si>
  <si>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</si>
  <si>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</si>
  <si>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</si>
  <si>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</si>
  <si>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</si>
  <si>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</si>
  <si>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</si>
  <si>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</si>
  <si>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</si>
  <si>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</si>
  <si>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</si>
  <si>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</si>
  <si>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</si>
  <si>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</si>
  <si>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</si>
  <si>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</si>
  <si>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</si>
  <si>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</si>
  <si>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</si>
  <si>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</si>
  <si>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</si>
  <si>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</si>
  <si>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</si>
  <si>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</si>
  <si>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</si>
  <si>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</si>
  <si>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</si>
  <si>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</si>
  <si>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</si>
  <si>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</si>
  <si>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</si>
  <si>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</si>
  <si>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</si>
  <si>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</si>
  <si>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</si>
  <si>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</si>
  <si>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</si>
  <si>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</si>
  <si>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</si>
  <si>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</si>
  <si>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</si>
  <si>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</si>
  <si>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</si>
  <si>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</si>
  <si>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</si>
  <si>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</si>
  <si>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</si>
  <si>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</si>
  <si>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</si>
  <si>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</si>
  <si>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</si>
  <si>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</si>
  <si>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</si>
  <si>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</si>
  <si>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</si>
  <si>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</si>
  <si>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</si>
  <si>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</si>
  <si>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</si>
  <si>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</si>
  <si>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</si>
  <si>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</si>
  <si>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</si>
  <si>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</si>
  <si>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</si>
  <si>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</si>
  <si>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</si>
  <si>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</si>
  <si>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</si>
  <si>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</si>
  <si>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</si>
  <si>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</si>
  <si>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</si>
  <si>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</si>
  <si>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</si>
  <si>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</si>
  <si>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</si>
  <si>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</si>
  <si>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</si>
  <si>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</si>
  <si>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</si>
  <si>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</si>
  <si>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</si>
  <si>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</si>
  <si>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</si>
  <si>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</si>
  <si>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</si>
  <si>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</si>
  <si>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</si>
  <si>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</si>
  <si>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</si>
  <si>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</si>
  <si>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</si>
  <si>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</si>
  <si>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</si>
  <si>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</si>
  <si>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</si>
  <si>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</si>
  <si>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</si>
  <si>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</si>
  <si>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</si>
  <si>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</si>
  <si>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</si>
  <si>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</si>
  <si>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</si>
  <si>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</si>
  <si>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</si>
  <si>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</si>
  <si>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</si>
  <si>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</si>
  <si>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</si>
  <si>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</si>
  <si>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</si>
  <si>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</si>
  <si>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</si>
  <si>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</si>
  <si>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</si>
  <si>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</si>
  <si>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</si>
  <si>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</si>
  <si>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</si>
  <si>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</si>
  <si>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</si>
  <si>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</si>
  <si>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</si>
  <si>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</si>
  <si>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</si>
  <si>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</si>
  <si>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</si>
  <si>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</si>
  <si>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</si>
  <si>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</si>
  <si>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</si>
  <si>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</si>
  <si>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</si>
  <si>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</si>
  <si>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</si>
  <si>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</si>
  <si>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</si>
  <si>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</si>
  <si>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</si>
  <si>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</si>
  <si>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</si>
  <si>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</si>
  <si>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</si>
  <si>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</si>
  <si>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</si>
  <si>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</si>
  <si>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</si>
  <si>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</si>
  <si>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</si>
  <si>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</si>
  <si>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</si>
  <si>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</si>
  <si>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</si>
  <si>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</si>
  <si>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</si>
  <si>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</si>
  <si>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</si>
  <si>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</si>
  <si>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</si>
  <si>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</si>
  <si>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</si>
  <si>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</si>
  <si>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</si>
  <si>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</si>
  <si>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</si>
  <si>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</si>
  <si>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</si>
  <si>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</si>
  <si>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</si>
  <si>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</si>
  <si>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</si>
  <si>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</si>
  <si>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</si>
  <si>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</si>
  <si>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</si>
  <si>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</si>
  <si>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</si>
  <si>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</si>
  <si>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</si>
  <si>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</si>
  <si>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</si>
  <si>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</si>
  <si>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</si>
  <si>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</si>
  <si>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</si>
  <si>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</si>
  <si>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</si>
  <si>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</si>
  <si>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</si>
  <si>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</si>
  <si>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</si>
  <si>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</si>
  <si>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</si>
  <si>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</si>
  <si>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</si>
  <si>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</si>
  <si>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</si>
  <si>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</si>
  <si>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</si>
  <si>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</si>
  <si>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</si>
  <si>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</si>
  <si>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</si>
  <si>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</si>
  <si>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</si>
  <si>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</si>
  <si>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</si>
  <si>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</si>
  <si>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</si>
  <si>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</si>
  <si>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</si>
  <si>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</si>
  <si>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</si>
  <si>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</si>
  <si>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</si>
  <si>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</si>
  <si>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</si>
  <si>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</si>
  <si>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</si>
  <si>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</si>
  <si>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</si>
  <si>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</si>
  <si>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</si>
  <si>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</si>
  <si>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</si>
  <si>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</si>
  <si>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</si>
  <si>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</si>
  <si>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</si>
  <si>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</si>
  <si>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</si>
  <si>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</si>
  <si>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</si>
  <si>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</si>
  <si>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</si>
  <si>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</si>
  <si>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</si>
  <si>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</si>
  <si>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</si>
  <si>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</si>
  <si>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</si>
  <si>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</si>
  <si>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</si>
  <si>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</si>
  <si>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</si>
  <si>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</si>
  <si>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</si>
  <si>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</si>
  <si>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</si>
  <si>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</si>
  <si>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</si>
  <si>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</si>
  <si>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</si>
  <si>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</si>
  <si>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</si>
  <si>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</si>
  <si>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</si>
  <si>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</si>
  <si>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</si>
  <si>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</si>
  <si>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</si>
  <si>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</si>
  <si>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</si>
  <si>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</si>
  <si>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</si>
  <si>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</si>
  <si>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</si>
  <si>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</si>
  <si>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</si>
  <si>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</si>
  <si>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</si>
  <si>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</si>
  <si>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</si>
  <si>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</si>
  <si>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</si>
  <si>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</si>
  <si>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</si>
  <si>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</si>
  <si>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</si>
  <si>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</si>
  <si>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</si>
  <si>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</si>
  <si>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</si>
  <si>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</si>
  <si>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</si>
  <si>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</si>
  <si>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</si>
  <si>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</si>
  <si>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</si>
  <si>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</si>
  <si>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</si>
  <si>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</si>
  <si>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</si>
  <si>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</si>
  <si>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</si>
  <si>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</si>
  <si>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</si>
  <si>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</si>
  <si>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</si>
  <si>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</si>
  <si>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</si>
  <si>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</si>
  <si>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</si>
  <si>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</si>
  <si>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</si>
  <si>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</si>
  <si>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</si>
  <si>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</si>
  <si>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</si>
  <si>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</si>
  <si>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</si>
  <si>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</si>
  <si>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</si>
  <si>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</si>
  <si>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</si>
  <si>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</si>
  <si>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</si>
  <si>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</si>
  <si>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</si>
  <si>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</si>
  <si>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</si>
  <si>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</si>
  <si>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</si>
  <si>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</si>
  <si>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</si>
  <si>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</si>
  <si>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</si>
  <si>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</si>
  <si>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</si>
  <si>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</si>
  <si>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</si>
  <si>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</si>
  <si>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</si>
  <si>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</si>
  <si>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</si>
  <si>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</si>
  <si>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</si>
  <si>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</si>
  <si>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</si>
  <si>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</si>
  <si>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</si>
  <si>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</si>
  <si>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</si>
  <si>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</si>
  <si>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</si>
  <si>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</si>
  <si>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</si>
  <si>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</si>
  <si>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</si>
  <si>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</si>
  <si>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</si>
  <si>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</si>
  <si>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</si>
  <si>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</si>
  <si>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</si>
  <si>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</si>
  <si>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</si>
  <si>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</si>
  <si>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</si>
  <si>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</si>
  <si>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</si>
  <si>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</si>
  <si>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</si>
  <si>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</si>
  <si>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</si>
  <si>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</si>
  <si>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</si>
  <si>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</si>
  <si>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</si>
  <si>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</si>
  <si>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</si>
  <si>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</si>
  <si>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</si>
  <si>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</si>
  <si>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</si>
  <si>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</si>
  <si>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</si>
  <si>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</si>
  <si>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</si>
  <si>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</si>
  <si>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</si>
  <si>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</si>
  <si>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</si>
  <si>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</si>
  <si>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</si>
  <si>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</si>
  <si>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</si>
  <si>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</si>
  <si>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</si>
  <si>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</si>
  <si>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</si>
  <si>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</si>
  <si>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</si>
  <si>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</si>
  <si>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</si>
  <si>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</si>
  <si>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</si>
  <si>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</si>
  <si>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</si>
  <si>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</si>
  <si>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</si>
  <si>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</si>
  <si>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</si>
  <si>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</si>
  <si>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</si>
  <si>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</si>
  <si>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</si>
  <si>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</si>
  <si>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</si>
  <si>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</si>
  <si>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</si>
  <si>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</si>
  <si>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</si>
  <si>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</si>
  <si>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</si>
  <si>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</si>
  <si>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</si>
  <si>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</si>
  <si>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</si>
  <si>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</si>
  <si>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</si>
  <si>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</si>
  <si>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</si>
  <si>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</si>
  <si>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</si>
  <si>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</si>
  <si>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</si>
  <si>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</si>
  <si>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</si>
  <si>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</si>
  <si>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</si>
  <si>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</si>
  <si>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</si>
  <si>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</si>
  <si>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</si>
  <si>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</si>
  <si>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</si>
  <si>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</si>
  <si>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</si>
  <si>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</si>
  <si>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</si>
  <si>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</si>
  <si>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</si>
  <si>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</si>
  <si>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</si>
  <si>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</si>
  <si>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</si>
  <si>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</si>
  <si>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</si>
  <si>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</si>
  <si>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</si>
  <si>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</si>
  <si>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</si>
  <si>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</si>
  <si>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</si>
  <si>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</si>
  <si>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</si>
  <si>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</si>
  <si>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</si>
  <si>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</si>
  <si>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</si>
  <si>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</si>
  <si>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</si>
  <si>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</si>
  <si>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</si>
  <si>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</si>
  <si>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</si>
  <si>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</si>
  <si>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</si>
  <si>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</si>
  <si>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</si>
  <si>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</si>
  <si>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</si>
  <si>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</si>
  <si>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</si>
  <si>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</si>
  <si>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</si>
  <si>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</si>
  <si>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</si>
  <si>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</si>
  <si>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</si>
  <si>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</si>
  <si>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</si>
  <si>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</si>
  <si>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</si>
  <si>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</si>
  <si>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</si>
  <si>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</si>
  <si>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</si>
  <si>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</si>
  <si>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</si>
  <si>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</si>
  <si>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</si>
  <si>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</si>
  <si>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</si>
  <si>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</si>
  <si>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</si>
  <si>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</si>
  <si>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</si>
  <si>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</si>
  <si>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</si>
  <si>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</si>
  <si>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</si>
  <si>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</si>
  <si>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</si>
  <si>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</si>
  <si>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</si>
  <si>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</si>
  <si>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</si>
  <si>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</si>
  <si>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</si>
  <si>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</si>
  <si>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</si>
  <si>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</si>
  <si>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</si>
  <si>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</si>
  <si>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</si>
  <si>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</si>
  <si>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</si>
  <si>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</si>
  <si>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</si>
  <si>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</si>
  <si>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</si>
  <si>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</si>
  <si>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</si>
  <si>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</si>
  <si>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</si>
  <si>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</si>
  <si>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</si>
  <si>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</si>
  <si>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</si>
  <si>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</si>
  <si>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</si>
  <si>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</si>
  <si>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</si>
  <si>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</si>
  <si>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</si>
  <si>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</si>
  <si>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</si>
  <si>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</si>
  <si>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</si>
  <si>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</si>
  <si>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</si>
  <si>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</si>
  <si>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</si>
  <si>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</si>
  <si>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</si>
  <si>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</si>
  <si>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</si>
  <si>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</si>
  <si>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</si>
  <si>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</si>
  <si>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</si>
  <si>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</si>
  <si>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</si>
  <si>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</si>
  <si>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</si>
  <si>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</si>
  <si>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</si>
  <si>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</si>
  <si>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</si>
  <si>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</si>
  <si>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</si>
  <si>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</si>
  <si>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</si>
  <si>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</si>
  <si>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</si>
  <si>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</si>
  <si>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</si>
  <si>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</si>
  <si>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</si>
  <si>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</si>
  <si>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</si>
  <si>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</si>
  <si>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</si>
  <si>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</si>
  <si>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</si>
  <si>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</si>
  <si>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</si>
  <si>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</si>
  <si>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</si>
  <si>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</si>
  <si>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</si>
  <si>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</si>
  <si>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</si>
  <si>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</si>
  <si>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</si>
  <si>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</si>
  <si>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</si>
  <si>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</si>
  <si>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</si>
  <si>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</si>
  <si>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</si>
  <si>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</si>
  <si>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</si>
  <si>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</si>
  <si>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</si>
  <si>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</si>
  <si>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</si>
  <si>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</si>
  <si>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</si>
  <si>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</si>
  <si>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</si>
  <si>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</si>
  <si>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</si>
  <si>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</si>
  <si>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</si>
  <si>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</si>
  <si>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</si>
  <si>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</si>
  <si>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</si>
  <si>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</si>
  <si>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</si>
  <si>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</si>
  <si>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</si>
  <si>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</si>
  <si>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</si>
  <si>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</si>
  <si>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</si>
  <si>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</si>
  <si>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</si>
  <si>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</si>
  <si>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</si>
  <si>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</si>
  <si>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</si>
  <si>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</si>
  <si>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</si>
  <si>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</si>
  <si>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</si>
  <si>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</si>
  <si>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</si>
  <si>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</si>
  <si>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</si>
  <si>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</si>
  <si>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</si>
  <si>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</si>
  <si>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</si>
  <si>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</si>
  <si>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</si>
  <si>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</si>
  <si>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</si>
  <si>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</si>
  <si>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</si>
  <si>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</si>
  <si>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</si>
  <si>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</si>
  <si>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</si>
  <si>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</si>
  <si>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</si>
  <si>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</si>
  <si>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</si>
  <si>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</si>
  <si>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</si>
  <si>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</si>
  <si>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</si>
  <si>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</si>
  <si>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</si>
  <si>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</si>
  <si>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</si>
  <si>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</si>
  <si>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</si>
  <si>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</si>
  <si>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</si>
  <si>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</si>
  <si>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</si>
  <si>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</si>
  <si>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</si>
  <si>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</si>
  <si>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</si>
  <si>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</si>
  <si>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</si>
  <si>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</si>
  <si>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</si>
  <si>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</si>
  <si>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</si>
  <si>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</si>
  <si>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</si>
  <si>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</si>
  <si>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</si>
  <si>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</si>
  <si>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</si>
  <si>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</si>
  <si>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</si>
  <si>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</si>
  <si>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</si>
  <si>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</si>
  <si>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</si>
  <si>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</si>
  <si>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</si>
  <si>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</si>
  <si>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</si>
  <si>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</si>
  <si>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</si>
  <si>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</si>
  <si>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</si>
  <si>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</si>
  <si>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</si>
  <si>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</si>
  <si>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</si>
  <si>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</si>
  <si>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</si>
  <si>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</si>
  <si>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</si>
  <si>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</si>
  <si>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</si>
  <si>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</si>
  <si>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</si>
  <si>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</si>
  <si>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</si>
  <si>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</si>
  <si>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</si>
  <si>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</si>
  <si>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</si>
  <si>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</si>
  <si>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</si>
  <si>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</si>
  <si>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</si>
  <si>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</si>
  <si>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</si>
  <si>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</si>
  <si>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</si>
  <si>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</si>
  <si>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</si>
  <si>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</si>
  <si>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</si>
  <si>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</si>
  <si>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</si>
  <si>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</si>
  <si>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</si>
  <si>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</si>
  <si>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</si>
  <si>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</si>
  <si>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</si>
  <si>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</si>
  <si>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</si>
  <si>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</si>
  <si>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</si>
  <si>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</si>
  <si>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</si>
  <si>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</si>
  <si>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</si>
  <si>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</si>
  <si>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</si>
  <si>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</si>
  <si>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</si>
  <si>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</si>
  <si>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</si>
  <si>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</si>
  <si>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</si>
  <si>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</si>
  <si>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</si>
  <si>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</si>
  <si>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</si>
  <si>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</si>
  <si>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</si>
  <si>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</si>
  <si>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</si>
  <si>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</si>
  <si>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</si>
  <si>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</si>
  <si>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</si>
  <si>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</si>
  <si>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</si>
  <si>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</si>
  <si>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</si>
  <si>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</si>
  <si>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</si>
  <si>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</si>
  <si>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</si>
  <si>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</si>
  <si>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</si>
  <si>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</si>
  <si>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</si>
  <si>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</si>
  <si>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</si>
  <si>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</si>
  <si>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</si>
  <si>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</si>
  <si>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</si>
  <si>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</si>
  <si>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</si>
  <si>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</si>
  <si>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</si>
  <si>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</si>
  <si>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</si>
  <si>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</si>
  <si>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</si>
  <si>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</si>
  <si>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</si>
  <si>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</si>
  <si>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</si>
  <si>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</si>
  <si>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</si>
  <si>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</si>
  <si>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</si>
  <si>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</si>
  <si>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</si>
  <si>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</si>
  <si>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</si>
  <si>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</si>
  <si>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</si>
  <si>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</si>
  <si>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</si>
  <si>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</si>
  <si>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</si>
  <si>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</si>
  <si>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</si>
  <si>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</si>
  <si>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</si>
  <si>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</si>
  <si>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</si>
  <si>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</si>
  <si>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</si>
  <si>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</si>
  <si>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</si>
  <si>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</si>
  <si>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</si>
  <si>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</si>
  <si>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</si>
  <si>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</si>
  <si>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</si>
  <si>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</si>
  <si>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</si>
  <si>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</si>
  <si>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</si>
  <si>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</si>
  <si>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</si>
  <si>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</si>
  <si>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</si>
  <si>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</si>
  <si>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</si>
  <si>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</si>
  <si>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</si>
  <si>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</si>
  <si>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</si>
  <si>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</si>
  <si>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</si>
  <si>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</si>
  <si>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</si>
  <si>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</si>
  <si>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</si>
  <si>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</si>
  <si>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</si>
  <si>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</si>
  <si>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</si>
  <si>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</si>
  <si>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</si>
  <si>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</si>
  <si>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</si>
  <si>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</si>
  <si>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</si>
  <si>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</si>
  <si>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</si>
  <si>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</si>
  <si>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</si>
  <si>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</si>
  <si>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</si>
  <si>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</si>
  <si>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</si>
  <si>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</si>
  <si>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</si>
  <si>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</si>
  <si>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</si>
  <si>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</si>
  <si>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</si>
  <si>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</si>
  <si>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</si>
  <si>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</si>
  <si>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</si>
  <si>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</si>
  <si>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</si>
  <si>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</si>
  <si>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</si>
  <si>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</si>
  <si>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</si>
  <si>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</si>
  <si>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</si>
  <si>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</si>
  <si>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</si>
  <si>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</si>
  <si>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</si>
  <si>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</si>
  <si>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</si>
  <si>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</si>
  <si>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</si>
  <si>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</si>
  <si>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</si>
  <si>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</si>
  <si>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</si>
  <si>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</si>
  <si>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</si>
  <si>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</si>
  <si>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</si>
  <si>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</si>
  <si>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</si>
  <si>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</si>
  <si>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</si>
  <si>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</si>
  <si>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</si>
  <si>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</si>
  <si>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</si>
  <si>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</si>
  <si>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</si>
  <si>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</si>
  <si>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</si>
  <si>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</si>
  <si>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</si>
  <si>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</si>
  <si>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</si>
  <si>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</si>
  <si>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</si>
  <si>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</si>
  <si>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</si>
  <si>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</si>
  <si>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</si>
  <si>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</si>
  <si>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</si>
  <si>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</si>
  <si>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</si>
  <si>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</si>
  <si>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</si>
  <si>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</si>
  <si>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</si>
  <si>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</si>
  <si>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</si>
  <si>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</si>
  <si>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</si>
  <si>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</si>
  <si>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</si>
  <si>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</si>
  <si>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</si>
  <si>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</si>
  <si>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</si>
  <si>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</si>
  <si>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</si>
  <si>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</si>
  <si>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</si>
  <si>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</si>
  <si>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</si>
  <si>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</si>
  <si>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</si>
  <si>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</si>
  <si>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</si>
  <si>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</si>
  <si>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</si>
  <si>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</si>
  <si>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</si>
  <si>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</si>
  <si>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</si>
  <si>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</si>
  <si>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</si>
  <si>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</si>
  <si>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</si>
  <si>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</si>
  <si>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</si>
  <si>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</si>
  <si>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</si>
  <si>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</si>
  <si>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</si>
  <si>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</si>
  <si>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</si>
  <si>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</si>
  <si>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</si>
  <si>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</si>
  <si>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</si>
  <si>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</si>
  <si>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</si>
  <si>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</si>
  <si>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</si>
  <si>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</si>
  <si>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</si>
  <si>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</si>
  <si>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</si>
  <si>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</si>
  <si>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</si>
  <si>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</si>
  <si>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</si>
  <si>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</si>
  <si>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</si>
  <si>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</si>
  <si>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</si>
  <si>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</si>
  <si>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</si>
  <si>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</si>
  <si>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</si>
  <si>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</si>
  <si>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</si>
  <si>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</si>
  <si>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</si>
  <si>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</si>
  <si>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</si>
  <si>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</si>
  <si>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</si>
  <si>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</si>
  <si>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</si>
  <si>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</si>
  <si>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</si>
  <si>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</si>
  <si>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</si>
  <si>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</si>
  <si>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</si>
  <si>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</si>
  <si>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</si>
  <si>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</si>
  <si>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</si>
  <si>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</si>
  <si>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</si>
  <si>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</si>
  <si>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</si>
  <si>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</si>
  <si>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</si>
  <si>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</si>
  <si>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</si>
  <si>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</si>
  <si>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</si>
  <si>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</si>
  <si>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</si>
  <si>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</si>
  <si>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</si>
  <si>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</si>
  <si>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</si>
  <si>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</si>
  <si>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</si>
  <si>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</si>
  <si>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</si>
  <si>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</si>
  <si>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</si>
  <si>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</si>
  <si>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</si>
  <si>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</si>
  <si>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</si>
  <si>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</si>
  <si>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</si>
  <si>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</si>
  <si>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</si>
  <si>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</si>
  <si>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</si>
  <si>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</si>
  <si>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</si>
  <si>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</si>
  <si>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</si>
  <si>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</si>
  <si>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</si>
  <si>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</si>
  <si>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</si>
  <si>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</si>
  <si>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</si>
  <si>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</si>
  <si>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</si>
  <si>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</si>
  <si>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</si>
  <si>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</si>
  <si>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</si>
  <si>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</si>
  <si>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</si>
  <si>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</si>
  <si>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</si>
  <si>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</si>
  <si>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</si>
  <si>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</si>
  <si>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</si>
  <si>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</si>
  <si>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</si>
  <si>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</si>
  <si>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</si>
  <si>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</si>
  <si>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</si>
  <si>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</si>
  <si>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</si>
  <si>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</si>
  <si>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</si>
  <si>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</si>
  <si>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</si>
  <si>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</si>
  <si>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</si>
  <si>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</si>
  <si>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</si>
  <si>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</si>
  <si>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</si>
  <si>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</si>
  <si>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</si>
  <si>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</si>
  <si>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</si>
  <si>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</si>
  <si>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</si>
  <si>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</si>
  <si>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</si>
  <si>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</si>
  <si>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</si>
  <si>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</si>
  <si>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</si>
  <si>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</si>
  <si>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</si>
  <si>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</si>
  <si>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</si>
  <si>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</si>
  <si>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</si>
  <si>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</si>
  <si>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</si>
  <si>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</si>
  <si>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</si>
  <si>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</si>
  <si>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</si>
  <si>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</si>
  <si>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</si>
  <si>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</si>
  <si>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</si>
  <si>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</si>
  <si>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</si>
  <si>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</si>
  <si>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</si>
  <si>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</si>
  <si>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</si>
  <si>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</si>
  <si>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</si>
  <si>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</si>
  <si>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</si>
  <si>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</si>
  <si>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</si>
  <si>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</si>
  <si>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</si>
  <si>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</si>
  <si>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</si>
  <si>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</si>
  <si>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</si>
  <si>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</si>
  <si>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</si>
  <si>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</si>
  <si>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</si>
  <si>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</si>
  <si>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</si>
  <si>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</si>
  <si>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</si>
  <si>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</si>
  <si>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</si>
  <si>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</si>
  <si>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</si>
  <si>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</si>
  <si>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</si>
  <si>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</si>
  <si>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</si>
  <si>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</si>
  <si>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</si>
  <si>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</si>
  <si>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</si>
  <si>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</si>
  <si>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</si>
  <si>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</si>
  <si>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</si>
  <si>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</si>
  <si>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</si>
  <si>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</si>
  <si>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</si>
  <si>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</si>
  <si>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</si>
  <si>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</si>
  <si>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</si>
  <si>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</si>
  <si>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</si>
  <si>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</si>
  <si>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</si>
  <si>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</si>
  <si>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</si>
  <si>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</si>
  <si>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</si>
  <si>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</si>
  <si>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</si>
  <si>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</si>
  <si>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</si>
  <si>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</si>
  <si>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</si>
  <si>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</si>
  <si>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</si>
  <si>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</si>
  <si>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</si>
  <si>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</si>
  <si>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</si>
  <si>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</si>
  <si>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</si>
  <si>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</si>
  <si>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</si>
  <si>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</si>
  <si>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</si>
  <si>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</si>
  <si>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</si>
  <si>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</si>
  <si>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</si>
  <si>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</si>
  <si>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</si>
  <si>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</si>
  <si>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</si>
  <si>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</si>
  <si>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</si>
  <si>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</si>
  <si>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</si>
  <si>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</si>
  <si>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</si>
  <si>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</si>
  <si>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</si>
  <si>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</si>
  <si>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</si>
  <si>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</si>
  <si>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</si>
  <si>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</si>
  <si>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</si>
  <si>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</si>
  <si>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</si>
  <si>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</si>
  <si>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</si>
  <si>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</si>
  <si>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</si>
  <si>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</si>
  <si>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</si>
  <si>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</si>
  <si>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</si>
  <si>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</si>
  <si>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</si>
  <si>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</si>
  <si>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</si>
  <si>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</si>
  <si>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</si>
  <si>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</si>
  <si>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</si>
  <si>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</si>
  <si>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</si>
  <si>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</si>
  <si>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</si>
  <si>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</si>
  <si>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</si>
  <si>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</si>
  <si>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</si>
  <si>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</si>
  <si>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</si>
  <si>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</si>
  <si>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</si>
  <si>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</si>
  <si>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</si>
  <si>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</si>
  <si>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</si>
  <si>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</si>
  <si>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</si>
  <si>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</si>
  <si>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</si>
  <si>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</si>
  <si>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</si>
  <si>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</si>
  <si>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</si>
  <si>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</si>
  <si>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</si>
  <si>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</si>
  <si>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</si>
  <si>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</si>
  <si>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</si>
  <si>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</si>
  <si>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</si>
  <si>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</si>
  <si>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</si>
  <si>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</si>
  <si>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</si>
  <si>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</si>
  <si>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</si>
  <si>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</si>
  <si>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</si>
  <si>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</si>
  <si>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</si>
  <si>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</si>
  <si>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</si>
  <si>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</si>
  <si>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</si>
  <si>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</si>
  <si>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</si>
  <si>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</si>
  <si>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</si>
  <si>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</si>
  <si>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</si>
  <si>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</si>
  <si>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</si>
  <si>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</si>
  <si>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</si>
  <si>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</si>
  <si>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</si>
  <si>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</si>
  <si>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</si>
  <si>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</si>
  <si>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</si>
  <si>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</si>
  <si>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</si>
  <si>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</si>
  <si>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</si>
  <si>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</si>
  <si>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</si>
  <si>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</si>
  <si>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</si>
  <si>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</si>
  <si>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</si>
  <si>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</si>
  <si>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</si>
  <si>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</si>
  <si>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</si>
  <si>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</si>
  <si>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</si>
  <si>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</si>
  <si>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</si>
  <si>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</si>
  <si>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</si>
  <si>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</si>
  <si>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</si>
  <si>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</si>
  <si>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</si>
  <si>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</si>
  <si>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</si>
  <si>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</si>
  <si>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</si>
  <si>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</si>
  <si>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</si>
  <si>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</si>
  <si>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</si>
  <si>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</si>
  <si>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</si>
  <si>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</si>
  <si>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</si>
  <si>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</si>
  <si>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</si>
  <si>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</si>
  <si>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</si>
  <si>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</si>
  <si>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</si>
  <si>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</si>
  <si>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</si>
  <si>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</si>
  <si>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</si>
  <si>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</si>
  <si>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</si>
  <si>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</si>
  <si>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</si>
  <si>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</si>
  <si>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</si>
  <si>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</si>
  <si>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</si>
  <si>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</si>
  <si>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</si>
  <si>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</si>
  <si>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</si>
  <si>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</si>
  <si>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</si>
  <si>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</si>
  <si>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</si>
  <si>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</si>
  <si>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</si>
  <si>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</si>
  <si>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</si>
  <si>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</si>
  <si>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</si>
  <si>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</si>
  <si>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</si>
  <si>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</si>
  <si>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</si>
  <si>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</si>
  <si>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</si>
  <si>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</si>
  <si>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</si>
  <si>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</si>
  <si>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</si>
  <si>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</si>
  <si>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</si>
  <si>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</si>
  <si>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</si>
  <si>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</si>
  <si>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</si>
  <si>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</si>
  <si>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</si>
  <si>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</si>
  <si>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</si>
  <si>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</si>
  <si>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</si>
  <si>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</si>
  <si>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</si>
  <si>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</si>
  <si>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</si>
  <si>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</si>
  <si>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</si>
  <si>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</si>
  <si>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</si>
  <si>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</si>
  <si>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</si>
  <si>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</si>
  <si>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</si>
  <si>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</si>
  <si>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</si>
  <si>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</si>
  <si>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</si>
  <si>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</si>
  <si>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</si>
  <si>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</si>
  <si>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</si>
  <si>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</si>
  <si>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</si>
  <si>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</si>
  <si>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</si>
  <si>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</si>
  <si>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</si>
  <si>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</si>
  <si>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</si>
  <si>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</si>
  <si>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</si>
  <si>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</si>
  <si>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</si>
  <si>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</si>
  <si>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</si>
  <si>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</si>
  <si>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</si>
  <si>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</si>
  <si>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</si>
  <si>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</si>
  <si>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</si>
  <si>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</si>
  <si>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</si>
  <si>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</si>
  <si>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</si>
  <si>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</si>
  <si>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</si>
  <si>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</si>
  <si>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</si>
  <si>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</si>
  <si>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</si>
  <si>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</si>
  <si>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</si>
  <si>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</si>
  <si>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</si>
  <si>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</si>
  <si>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</si>
  <si>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</si>
  <si>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</si>
  <si>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</si>
  <si>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</si>
  <si>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</si>
  <si>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</si>
  <si>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</si>
  <si>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</si>
  <si>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</si>
  <si>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</si>
  <si>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</si>
  <si>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</si>
  <si>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</si>
  <si>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</si>
  <si>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</si>
  <si>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</si>
  <si>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</si>
  <si>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</si>
  <si>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</si>
  <si>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</si>
  <si>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</si>
  <si>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</si>
  <si>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</si>
  <si>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</si>
  <si>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</si>
  <si>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</si>
  <si>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</si>
  <si>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</si>
  <si>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</si>
  <si>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</si>
  <si>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</si>
  <si>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</si>
  <si>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</si>
  <si>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</si>
  <si>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</si>
  <si>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</si>
  <si>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</si>
  <si>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</si>
  <si>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</si>
  <si>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</si>
  <si>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</si>
  <si>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</si>
  <si>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</si>
  <si>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</si>
  <si>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</si>
  <si>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</si>
  <si>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</si>
  <si>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</si>
  <si>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</si>
  <si>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</si>
  <si>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</si>
  <si>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</si>
  <si>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</si>
  <si>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</si>
  <si>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</si>
  <si>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</si>
  <si>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</si>
  <si>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</si>
  <si>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</si>
  <si>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</si>
  <si>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</si>
  <si>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</si>
  <si>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</si>
  <si>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</si>
  <si>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</si>
  <si>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</si>
  <si>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</si>
  <si>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</si>
  <si>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</si>
  <si>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</si>
  <si>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</si>
  <si>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</si>
  <si>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</si>
  <si>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</si>
  <si>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</si>
  <si>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</si>
  <si>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</si>
  <si>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</si>
  <si>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</si>
  <si>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</si>
  <si>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</si>
  <si>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</si>
  <si>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</si>
  <si>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</si>
  <si>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</si>
  <si>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</si>
  <si>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</si>
  <si>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</si>
  <si>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</si>
  <si>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</si>
  <si>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</si>
  <si>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</si>
  <si>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</si>
  <si>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</si>
  <si>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</si>
  <si>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</si>
  <si>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</si>
  <si>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</si>
  <si>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</si>
  <si>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</si>
  <si>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</si>
  <si>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</si>
  <si>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</si>
  <si>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</si>
  <si>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</si>
  <si>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</si>
  <si>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</si>
  <si>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</si>
  <si>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</si>
  <si>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</si>
  <si>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</si>
  <si>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</si>
  <si>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</si>
  <si>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</si>
  <si>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</si>
  <si>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</si>
  <si>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</si>
  <si>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</si>
  <si>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</si>
  <si>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</si>
  <si>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</si>
  <si>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</si>
  <si>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</si>
  <si>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</si>
  <si>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</si>
  <si>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</si>
  <si>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</si>
  <si>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</si>
  <si>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</si>
  <si>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</si>
  <si>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</si>
  <si>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</si>
  <si>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</si>
  <si>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</si>
  <si>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</si>
  <si>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</si>
  <si>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</si>
  <si>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</si>
  <si>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</si>
  <si>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</si>
  <si>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</si>
  <si>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</si>
  <si>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</si>
  <si>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</si>
  <si>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</si>
  <si>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</si>
  <si>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</si>
  <si>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</si>
  <si>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</si>
  <si>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</si>
  <si>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</si>
  <si>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</si>
  <si>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</si>
  <si>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</si>
  <si>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</si>
  <si>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</si>
  <si>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</si>
  <si>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</si>
  <si>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</si>
  <si>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</si>
  <si>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</si>
  <si>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</si>
  <si>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</si>
  <si>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</si>
  <si>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</si>
  <si>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</si>
  <si>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</si>
  <si>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</si>
  <si>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</si>
  <si>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</si>
  <si>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</si>
  <si>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</si>
  <si>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</si>
  <si>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</si>
  <si>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</si>
  <si>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</si>
  <si>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</si>
  <si>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</si>
  <si>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</si>
  <si>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</si>
  <si>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</si>
  <si>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</si>
  <si>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</si>
  <si>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</si>
  <si>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</si>
  <si>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</si>
  <si>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</si>
  <si>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</si>
  <si>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</si>
  <si>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</si>
  <si>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</si>
  <si>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</si>
  <si>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</si>
  <si>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</si>
  <si>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</si>
  <si>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</si>
  <si>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</si>
  <si>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</si>
  <si>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</si>
  <si>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</si>
  <si>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</si>
  <si>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</si>
  <si>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</si>
  <si>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</si>
  <si>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</si>
  <si>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</si>
  <si>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</si>
  <si>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</si>
  <si>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</si>
  <si>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</si>
  <si>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</si>
  <si>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</si>
  <si>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</si>
  <si>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</si>
  <si>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</si>
  <si>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</si>
  <si>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</si>
  <si>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</si>
  <si>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</si>
  <si>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</si>
  <si>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</si>
  <si>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</si>
  <si>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</si>
  <si>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</si>
  <si>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</si>
  <si>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</si>
  <si>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</si>
  <si>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</si>
  <si>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</si>
  <si>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</si>
  <si>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</si>
  <si>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</si>
  <si>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</si>
  <si>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</si>
  <si>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</si>
  <si>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</si>
  <si>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</si>
  <si>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</si>
  <si>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</si>
  <si>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</si>
  <si>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</si>
  <si>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</si>
  <si>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</si>
  <si>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</si>
  <si>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</si>
  <si>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</si>
  <si>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</si>
  <si>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</si>
  <si>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</si>
  <si>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</si>
  <si>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</si>
  <si>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</si>
  <si>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</si>
  <si>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</si>
  <si>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</si>
  <si>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</si>
  <si>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</si>
  <si>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</si>
  <si>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</si>
  <si>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</si>
  <si>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</si>
  <si>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</si>
  <si>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</si>
  <si>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</si>
  <si>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</si>
  <si>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</si>
  <si>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</si>
  <si>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</si>
  <si>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</si>
  <si>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</si>
  <si>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</si>
  <si>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</si>
  <si>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</si>
  <si>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</si>
  <si>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</si>
  <si>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</si>
  <si>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</si>
  <si>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</si>
  <si>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</si>
  <si>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</si>
  <si>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</si>
  <si>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</si>
  <si>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</si>
  <si>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</si>
  <si>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</si>
  <si>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</si>
  <si>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</si>
  <si>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</si>
  <si>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</si>
  <si>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</si>
  <si>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</si>
  <si>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</si>
  <si>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</si>
  <si>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</si>
  <si>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</si>
  <si>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</si>
  <si>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</si>
  <si>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</si>
  <si>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</si>
  <si>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</si>
  <si>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</si>
  <si>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</si>
  <si>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</si>
  <si>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</si>
  <si>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</si>
  <si>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</si>
  <si>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</si>
  <si>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</si>
  <si>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</si>
  <si>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</si>
  <si>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</si>
  <si>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</si>
  <si>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</si>
  <si>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</si>
  <si>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</si>
  <si>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</si>
  <si>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</si>
  <si>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</si>
  <si>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</si>
  <si>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</si>
  <si>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</si>
  <si>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</si>
  <si>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</si>
  <si>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</si>
  <si>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</si>
  <si>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</si>
  <si>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</si>
  <si>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</si>
  <si>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</si>
  <si>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</si>
  <si>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</si>
  <si>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</si>
  <si>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</si>
  <si>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</si>
  <si>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</si>
  <si>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</si>
  <si>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</si>
  <si>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</si>
  <si>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</si>
  <si>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</si>
  <si>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</si>
  <si>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</si>
  <si>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</si>
  <si>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</si>
  <si>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</si>
  <si>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</si>
  <si>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</si>
  <si>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</si>
  <si>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</si>
  <si>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</si>
  <si>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</si>
  <si>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</si>
  <si>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</si>
  <si>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</si>
  <si>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</si>
  <si>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</si>
  <si>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</si>
  <si>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</si>
  <si>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</si>
  <si>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</si>
  <si>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</si>
  <si>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</si>
  <si>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</si>
  <si>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</si>
  <si>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</si>
  <si>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</si>
  <si>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</si>
  <si>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</si>
  <si>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</si>
  <si>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</si>
  <si>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</si>
  <si>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</si>
  <si>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</si>
  <si>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</si>
  <si>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</si>
  <si>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</si>
  <si>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</si>
  <si>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</si>
  <si>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</si>
  <si>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</si>
  <si>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</si>
  <si>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</si>
  <si>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</si>
  <si>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</si>
  <si>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</si>
  <si>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</si>
  <si>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</si>
  <si>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</si>
  <si>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</si>
  <si>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</si>
  <si>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</si>
  <si>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</si>
  <si>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</si>
  <si>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</si>
  <si>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</si>
  <si>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</si>
  <si>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</si>
  <si>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</si>
  <si>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</si>
  <si>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</si>
  <si>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</si>
  <si>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</si>
  <si>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</si>
  <si>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</si>
  <si>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</si>
  <si>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</si>
  <si>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</si>
  <si>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</si>
  <si>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</si>
  <si>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</si>
  <si>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</si>
  <si>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</si>
  <si>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</si>
  <si>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</si>
  <si>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</si>
  <si>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</si>
  <si>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</si>
  <si>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</si>
  <si>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</si>
  <si>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</si>
  <si>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</si>
  <si>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</si>
  <si>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</si>
  <si>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</si>
  <si>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</si>
  <si>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</si>
  <si>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</si>
  <si>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</si>
  <si>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</si>
  <si>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</si>
  <si>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</si>
  <si>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</si>
  <si>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</si>
  <si>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</si>
  <si>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</si>
  <si>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</si>
  <si>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</si>
  <si>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</si>
  <si>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</si>
  <si>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</si>
  <si>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</si>
  <si>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</si>
  <si>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</si>
  <si>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</si>
  <si>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</si>
  <si>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</si>
  <si>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</si>
  <si>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</si>
  <si>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</si>
  <si>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</si>
  <si>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</si>
  <si>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</si>
  <si>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</si>
  <si>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</si>
  <si>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</si>
  <si>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</si>
  <si>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</si>
  <si>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</si>
  <si>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</si>
  <si>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</si>
  <si>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</si>
  <si>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</si>
  <si>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</si>
  <si>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</si>
  <si>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</si>
  <si>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</si>
  <si>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</si>
  <si>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</si>
  <si>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</si>
  <si>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</si>
  <si>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</si>
  <si>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</si>
  <si>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</si>
  <si>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</si>
  <si>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</si>
  <si>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</si>
  <si>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</si>
  <si>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</si>
  <si>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</si>
  <si>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</si>
  <si>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</si>
  <si>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</si>
  <si>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</si>
  <si>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</si>
  <si>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</si>
  <si>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</si>
  <si>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</si>
  <si>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</si>
  <si>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</si>
  <si>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</si>
  <si>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</si>
  <si>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</si>
  <si>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</si>
  <si>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</si>
  <si>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</si>
  <si>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</si>
  <si>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</si>
  <si>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</si>
  <si>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</si>
  <si>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</si>
  <si>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</si>
  <si>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</si>
  <si>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</si>
  <si>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</si>
  <si>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</si>
  <si>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</si>
  <si>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</si>
  <si>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</si>
  <si>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</si>
  <si>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</si>
  <si>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</si>
  <si>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</si>
  <si>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</si>
  <si>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</si>
  <si>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</si>
  <si>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</si>
  <si>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</si>
  <si>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</si>
  <si>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</si>
  <si>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</si>
  <si>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</si>
  <si>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</si>
  <si>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</si>
  <si>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</si>
  <si>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</si>
  <si>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</si>
  <si>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</si>
  <si>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</si>
  <si>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</si>
  <si>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</si>
  <si>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</si>
  <si>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</si>
  <si>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</si>
  <si>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</si>
  <si>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</si>
  <si>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</si>
  <si>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</si>
  <si>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</si>
  <si>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</si>
  <si>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</si>
  <si>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</si>
  <si>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</si>
  <si>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</si>
  <si>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</si>
  <si>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</si>
  <si>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</si>
  <si>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</si>
  <si>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</si>
  <si>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</si>
  <si>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</si>
  <si>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</si>
  <si>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</si>
  <si>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</si>
  <si>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</si>
  <si>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</si>
  <si>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</si>
  <si>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</si>
  <si>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</si>
  <si>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</si>
  <si>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</si>
  <si>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</si>
  <si>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</si>
  <si>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</si>
  <si>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</si>
  <si>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</si>
  <si>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</si>
  <si>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</si>
  <si>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</si>
  <si>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</si>
  <si>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</si>
  <si>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</si>
  <si>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</si>
  <si>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</si>
  <si>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</si>
  <si>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</si>
  <si>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</si>
  <si>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</si>
  <si>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</si>
  <si>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</si>
  <si>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</si>
  <si>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</si>
  <si>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</si>
  <si>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</si>
  <si>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</si>
  <si>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</si>
  <si>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</si>
  <si>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</si>
  <si>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</si>
  <si>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</si>
  <si>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</si>
  <si>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</si>
  <si>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</si>
  <si>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</si>
  <si>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</si>
  <si>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</si>
  <si>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</si>
  <si>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</si>
  <si>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</si>
  <si>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</si>
  <si>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</si>
  <si>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</si>
  <si>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</si>
  <si>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</si>
  <si>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</si>
  <si>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</si>
  <si>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</si>
  <si>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</si>
  <si>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</si>
  <si>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</si>
  <si>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</si>
  <si>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</si>
  <si>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</si>
  <si>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</si>
  <si>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</si>
  <si>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</si>
  <si>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</si>
  <si>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</si>
  <si>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</si>
  <si>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</si>
  <si>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</si>
  <si>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</si>
  <si>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</si>
  <si>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</si>
  <si>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</si>
  <si>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</si>
  <si>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</si>
  <si>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</si>
  <si>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</si>
  <si>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</si>
  <si>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</si>
  <si>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</si>
  <si>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</si>
  <si>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</si>
  <si>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</si>
  <si>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</si>
  <si>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</si>
  <si>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</si>
  <si>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</si>
  <si>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</si>
  <si>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</si>
  <si>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</si>
  <si>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</si>
  <si>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</si>
  <si>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</si>
  <si>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</si>
  <si>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</si>
  <si>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</si>
  <si>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</si>
  <si>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</si>
  <si>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</si>
  <si>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</si>
  <si>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</si>
  <si>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</si>
  <si>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</si>
  <si>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</si>
  <si>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</si>
  <si>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</si>
  <si>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</si>
  <si>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</si>
  <si>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</si>
  <si>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</si>
  <si>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</si>
  <si>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</si>
  <si>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</si>
  <si>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</si>
  <si>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</si>
  <si>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</si>
  <si>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</si>
  <si>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</si>
  <si>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</si>
  <si>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</si>
  <si>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</si>
  <si>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</si>
  <si>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</si>
  <si>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</si>
  <si>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</si>
  <si>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</si>
  <si>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</si>
  <si>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</si>
  <si>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</si>
  <si>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</si>
  <si>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</si>
  <si>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</si>
  <si>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</si>
  <si>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</si>
  <si>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</si>
  <si>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</si>
  <si>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</si>
  <si>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</si>
  <si>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</si>
  <si>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</si>
  <si>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</si>
  <si>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</si>
  <si>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</si>
  <si>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</si>
  <si>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</si>
  <si>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</si>
  <si>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</si>
  <si>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</si>
  <si>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</si>
  <si>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</si>
  <si>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</si>
  <si>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</si>
  <si>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</si>
  <si>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</si>
  <si>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</si>
  <si>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</si>
  <si>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</si>
  <si>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</si>
  <si>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</si>
  <si>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</si>
  <si>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</si>
  <si>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</si>
  <si>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</si>
  <si>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</si>
  <si>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</si>
  <si>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</si>
  <si>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</si>
  <si>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</si>
  <si>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</si>
  <si>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</si>
  <si>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</si>
  <si>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</si>
  <si>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</si>
  <si>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</si>
  <si>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</si>
  <si>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</si>
  <si>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</si>
  <si>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</si>
  <si>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</si>
  <si>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</si>
  <si>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</si>
  <si>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</si>
  <si>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</si>
  <si>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</si>
  <si>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</si>
  <si>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</si>
  <si>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</si>
  <si>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</si>
  <si>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</si>
  <si>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</si>
  <si>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</si>
  <si>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</si>
  <si>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</si>
  <si>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</si>
  <si>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</si>
  <si>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</si>
  <si>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</si>
  <si>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</si>
  <si>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</si>
  <si>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</si>
  <si>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</si>
  <si>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</si>
  <si>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</si>
  <si>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</si>
  <si>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</si>
  <si>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</si>
  <si>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</si>
  <si>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</si>
  <si>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</si>
  <si>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</si>
  <si>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</si>
  <si>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</si>
  <si>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</si>
  <si>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</si>
  <si>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</si>
  <si>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</si>
  <si>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</si>
  <si>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</si>
  <si>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</si>
  <si>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</si>
  <si>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</si>
  <si>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</si>
  <si>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</si>
  <si>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</si>
  <si>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</si>
  <si>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</si>
  <si>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</si>
  <si>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</si>
  <si>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</si>
  <si>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</si>
  <si>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</si>
  <si>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</si>
  <si>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</si>
  <si>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</si>
  <si>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</si>
  <si>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</si>
  <si>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</si>
  <si>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</si>
  <si>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</si>
  <si>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</si>
  <si>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</si>
  <si>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</si>
  <si>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</si>
  <si>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</si>
  <si>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</si>
  <si>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</si>
  <si>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</si>
  <si>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</si>
  <si>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</si>
  <si>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</si>
  <si>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</si>
  <si>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</si>
  <si>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</si>
  <si>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</si>
  <si>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</si>
  <si>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</si>
  <si>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</si>
  <si>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</si>
  <si>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</si>
  <si>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</si>
  <si>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</si>
  <si>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</si>
  <si>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</si>
  <si>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</si>
  <si>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</si>
  <si>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</si>
  <si>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</si>
  <si>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</si>
  <si>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</si>
  <si>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</si>
  <si>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</si>
  <si>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</si>
  <si>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</si>
  <si>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</si>
  <si>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</si>
  <si>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</si>
  <si>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</si>
  <si>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</si>
  <si>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</si>
  <si>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</si>
  <si>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</si>
  <si>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</si>
  <si>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</si>
  <si>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</si>
  <si>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</si>
  <si>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</si>
  <si>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</si>
  <si>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</si>
  <si>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</si>
  <si>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</si>
  <si>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</si>
  <si>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</si>
  <si>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</si>
  <si>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</si>
  <si>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</si>
  <si>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</si>
  <si>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</si>
  <si>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</si>
  <si>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</si>
  <si>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</si>
  <si>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</si>
  <si>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</si>
  <si>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</si>
  <si>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</si>
  <si>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</si>
  <si>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</si>
  <si>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</si>
  <si>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</si>
  <si>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</si>
  <si>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</si>
  <si>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</si>
  <si>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</si>
  <si>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</si>
  <si>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</si>
  <si>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</si>
  <si>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</si>
  <si>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</si>
  <si>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</si>
  <si>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</si>
  <si>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</si>
  <si>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</si>
  <si>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</si>
  <si>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</si>
  <si>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</si>
  <si>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</si>
  <si>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</si>
  <si>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</si>
  <si>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</si>
  <si>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</si>
  <si>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</si>
  <si>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</si>
  <si>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</si>
  <si>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</si>
  <si>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</si>
  <si>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</si>
  <si>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</si>
  <si>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</si>
  <si>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</si>
  <si>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</si>
  <si>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</si>
  <si>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</si>
  <si>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</si>
  <si>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</si>
  <si>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</si>
  <si>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</si>
  <si>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</si>
  <si>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</si>
  <si>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</si>
  <si>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</si>
  <si>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</si>
  <si>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</si>
  <si>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</si>
  <si>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</si>
  <si>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</si>
  <si>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</si>
  <si>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</si>
  <si>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</si>
  <si>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</si>
  <si>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</si>
  <si>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</si>
  <si>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</si>
  <si>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</si>
  <si>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</si>
  <si>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</si>
  <si>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</si>
  <si>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</si>
  <si>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</si>
  <si>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</si>
  <si>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</si>
  <si>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</si>
  <si>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</si>
  <si>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</si>
  <si>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</si>
  <si>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</si>
  <si>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</si>
  <si>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</si>
  <si>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</si>
  <si>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</si>
  <si>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</si>
  <si>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</si>
  <si>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</si>
  <si>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</si>
  <si>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</si>
  <si>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</si>
  <si>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</si>
  <si>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</si>
  <si>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</si>
  <si>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</si>
  <si>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</si>
  <si>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</si>
  <si>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</si>
  <si>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</si>
  <si>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</si>
  <si>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</si>
  <si>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</si>
  <si>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</si>
  <si>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</si>
  <si>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</si>
  <si>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</si>
  <si>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</si>
  <si>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</si>
  <si>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</si>
  <si>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</si>
  <si>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</si>
  <si>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</si>
  <si>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</si>
  <si>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</si>
  <si>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</si>
  <si>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</si>
  <si>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</si>
  <si>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</si>
  <si>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</si>
  <si>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</si>
  <si>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</si>
  <si>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</si>
  <si>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</si>
  <si>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</si>
  <si>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</si>
  <si>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</si>
  <si>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</si>
  <si>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</si>
  <si>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</si>
  <si>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</si>
  <si>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</si>
  <si>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</si>
  <si>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</si>
  <si>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</si>
  <si>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</si>
  <si>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</si>
  <si>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</si>
  <si>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</si>
  <si>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</si>
  <si>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</si>
  <si>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</si>
  <si>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</si>
  <si>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</si>
  <si>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</si>
  <si>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</si>
  <si>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</si>
  <si>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</si>
  <si>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</si>
  <si>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</si>
  <si>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</si>
  <si>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</si>
  <si>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</si>
  <si>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</si>
  <si>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</si>
  <si>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</si>
  <si>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</si>
  <si>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</si>
  <si>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</si>
  <si>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</si>
  <si>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</si>
  <si>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</si>
  <si>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</si>
  <si>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</si>
  <si>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</si>
  <si>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</si>
  <si>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</si>
  <si>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</si>
  <si>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</si>
  <si>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</si>
  <si>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</si>
  <si>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</si>
  <si>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</si>
  <si>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</si>
  <si>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</si>
  <si>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</si>
  <si>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</si>
  <si>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</si>
  <si>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</si>
  <si>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</si>
  <si>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</si>
  <si>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</si>
  <si>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</si>
  <si>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</si>
  <si>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</si>
  <si>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</si>
  <si>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</si>
  <si>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</si>
  <si>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</si>
  <si>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</si>
  <si>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</si>
  <si>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</si>
  <si>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</si>
  <si>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</si>
  <si>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</si>
  <si>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</si>
  <si>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</si>
  <si>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</si>
  <si>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</si>
  <si>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</si>
  <si>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</si>
  <si>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</si>
  <si>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</si>
  <si>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</si>
  <si>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</si>
  <si>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</si>
  <si>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</si>
  <si>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</si>
  <si>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</si>
  <si>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</si>
  <si>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</si>
  <si>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</si>
  <si>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</si>
  <si>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</si>
  <si>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</si>
  <si>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</si>
  <si>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</si>
  <si>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</si>
  <si>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</si>
  <si>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</si>
  <si>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</si>
  <si>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</si>
  <si>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</si>
  <si>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</si>
  <si>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</si>
  <si>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</si>
  <si>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</si>
  <si>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</si>
  <si>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</si>
  <si>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</si>
  <si>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</si>
  <si>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</si>
  <si>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</si>
  <si>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</si>
  <si>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</si>
  <si>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</si>
  <si>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</si>
  <si>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</si>
  <si>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</si>
  <si>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</si>
  <si>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</si>
  <si>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</si>
  <si>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</si>
  <si>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</si>
  <si>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</si>
  <si>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</si>
  <si>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</si>
  <si>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</si>
  <si>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</si>
  <si>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</si>
  <si>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</si>
  <si>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</si>
  <si>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</si>
  <si>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</si>
  <si>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</si>
  <si>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</si>
  <si>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</si>
  <si>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</si>
  <si>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</si>
  <si>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</si>
  <si>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</si>
  <si>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</si>
  <si>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</si>
  <si>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</si>
  <si>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</si>
  <si>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</si>
  <si>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</si>
  <si>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</si>
  <si>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</si>
  <si>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</si>
  <si>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</si>
  <si>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</si>
  <si>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</si>
  <si>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</si>
  <si>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</si>
  <si>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</si>
  <si>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</si>
  <si>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</si>
  <si>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</si>
  <si>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</si>
  <si>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</si>
  <si>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</si>
  <si>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</si>
  <si>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</si>
  <si>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</si>
  <si>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</si>
  <si>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</si>
  <si>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</si>
  <si>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</si>
  <si>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</si>
  <si>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</si>
  <si>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</si>
  <si>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</si>
  <si>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</si>
  <si>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</si>
  <si>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</si>
  <si>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</si>
  <si>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</si>
  <si>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</si>
  <si>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</si>
  <si>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</si>
  <si>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</si>
  <si>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</si>
  <si>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</si>
  <si>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</si>
  <si>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</si>
  <si>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</si>
  <si>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</si>
  <si>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</si>
  <si>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</si>
  <si>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</si>
  <si>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</si>
  <si>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</si>
  <si>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</si>
  <si>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</si>
  <si>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</si>
  <si>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</si>
  <si>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</si>
  <si>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</si>
  <si>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</si>
  <si>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</si>
  <si>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</si>
  <si>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</si>
  <si>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</si>
  <si>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</si>
  <si>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</si>
  <si>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</si>
  <si>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</si>
  <si>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</si>
  <si>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</si>
  <si>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</si>
  <si>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</si>
  <si>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</si>
  <si>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</si>
  <si>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</si>
  <si>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</si>
  <si>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</si>
  <si>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</si>
  <si>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</si>
  <si>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</si>
  <si>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</si>
  <si>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</si>
  <si>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</si>
  <si>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</si>
  <si>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</si>
  <si>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</si>
  <si>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</si>
  <si>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</si>
  <si>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</si>
  <si>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</si>
  <si>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</si>
  <si>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</si>
  <si>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</si>
  <si>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</si>
  <si>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</si>
  <si>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</si>
  <si>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</si>
  <si>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</si>
  <si>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</si>
  <si>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</si>
  <si>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</si>
  <si>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</si>
  <si>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</si>
  <si>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</si>
  <si>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</si>
  <si>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</si>
  <si>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</si>
  <si>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</si>
  <si>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</si>
  <si>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</si>
  <si>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</si>
  <si>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</si>
  <si>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</si>
  <si>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</si>
  <si>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</si>
  <si>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</si>
  <si>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</si>
  <si>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</si>
  <si>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</si>
  <si>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</si>
  <si>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</si>
  <si>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</si>
  <si>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</si>
  <si>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</si>
  <si>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</si>
  <si>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</si>
  <si>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</si>
  <si>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</si>
  <si>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</si>
  <si>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</si>
  <si>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</si>
  <si>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</si>
  <si>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</si>
  <si>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</si>
  <si>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</si>
  <si>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</si>
  <si>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</si>
  <si>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</si>
  <si>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</si>
  <si>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</si>
  <si>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</si>
  <si>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</si>
  <si>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</si>
  <si>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</si>
  <si>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</si>
  <si>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</si>
  <si>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</si>
  <si>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</si>
  <si>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</si>
  <si>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</si>
  <si>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</si>
  <si>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</si>
  <si>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</si>
  <si>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</si>
  <si>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</si>
  <si>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</si>
  <si>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</si>
  <si>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</si>
  <si>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</si>
  <si>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</si>
  <si>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</si>
  <si>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</si>
  <si>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</si>
  <si>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</si>
  <si>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</si>
  <si>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</si>
  <si>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</si>
  <si>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</si>
  <si>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</si>
  <si>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</si>
  <si>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</si>
  <si>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</si>
  <si>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</si>
  <si>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</si>
  <si>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</si>
  <si>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</si>
  <si>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</si>
  <si>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</si>
  <si>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</si>
  <si>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</si>
  <si>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</si>
  <si>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</si>
  <si>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</si>
  <si>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</si>
  <si>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</si>
  <si>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</si>
  <si>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</si>
  <si>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</si>
  <si>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</si>
  <si>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</si>
  <si>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</si>
  <si>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</si>
  <si>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</si>
  <si>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</si>
  <si>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</si>
  <si>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</si>
  <si>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</si>
  <si>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</si>
  <si>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</si>
  <si>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</si>
  <si>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</si>
  <si>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</si>
  <si>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</si>
  <si>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</si>
  <si>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</si>
  <si>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</si>
  <si>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</si>
  <si>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</si>
  <si>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</si>
  <si>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</si>
  <si>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</si>
  <si>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</si>
  <si>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</si>
  <si>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</si>
  <si>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</si>
  <si>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</si>
  <si>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</si>
  <si>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</si>
  <si>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</si>
  <si>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</si>
  <si>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</si>
  <si>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</si>
  <si>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</si>
  <si>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</si>
  <si>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</si>
  <si>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</si>
  <si>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</si>
  <si>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</si>
  <si>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</si>
  <si>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</si>
  <si>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</si>
  <si>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</si>
  <si>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</si>
  <si>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</si>
  <si>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</si>
  <si>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</si>
  <si>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</si>
  <si>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</si>
  <si>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</si>
  <si>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</si>
  <si>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</si>
  <si>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</si>
  <si>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</si>
  <si>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</si>
  <si>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</si>
  <si>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</si>
  <si>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</si>
  <si>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</si>
  <si>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</si>
  <si>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</si>
  <si>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</si>
  <si>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</si>
  <si>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</si>
  <si>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</si>
  <si>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</si>
  <si>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</si>
  <si>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</si>
  <si>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</si>
  <si>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</si>
  <si>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</si>
  <si>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</si>
  <si>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</si>
  <si>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</si>
  <si>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</si>
  <si>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</si>
  <si>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</si>
  <si>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</si>
  <si>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</si>
  <si>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</si>
  <si>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</si>
  <si>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</si>
  <si>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</si>
  <si>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</si>
  <si>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</si>
  <si>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</si>
  <si>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</si>
  <si>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</si>
  <si>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</si>
  <si>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</si>
  <si>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</si>
  <si>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</si>
  <si>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</si>
  <si>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</si>
  <si>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</si>
  <si>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</si>
  <si>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</si>
  <si>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</si>
  <si>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</si>
  <si>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</si>
  <si>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</si>
  <si>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</si>
  <si>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</si>
  <si>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</si>
  <si>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</si>
  <si>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</si>
  <si>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</si>
  <si>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</si>
  <si>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</si>
  <si>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</si>
  <si>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</si>
  <si>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</si>
  <si>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</si>
  <si>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</si>
  <si>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</si>
  <si>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</si>
  <si>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</si>
  <si>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</si>
  <si>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</si>
  <si>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</si>
  <si>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</si>
  <si>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</si>
  <si>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</si>
  <si>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</si>
  <si>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</si>
  <si>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</si>
  <si>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</si>
  <si>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</si>
  <si>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</si>
  <si>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</si>
  <si>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</si>
  <si>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</si>
  <si>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</si>
  <si>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</si>
  <si>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</si>
  <si>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</si>
  <si>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</si>
  <si>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</si>
  <si>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</si>
  <si>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</si>
  <si>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</si>
  <si>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</si>
  <si>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</si>
  <si>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</si>
  <si>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</si>
  <si>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</si>
  <si>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</si>
  <si>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</si>
  <si>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</si>
  <si>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</si>
  <si>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</si>
  <si>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</si>
  <si>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</si>
  <si>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</si>
  <si>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</si>
  <si>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</si>
  <si>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</si>
  <si>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</si>
  <si>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</si>
  <si>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</si>
  <si>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</si>
  <si>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</si>
  <si>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</si>
  <si>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</si>
  <si>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</si>
  <si>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</si>
  <si>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</si>
  <si>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</si>
  <si>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</si>
  <si>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</si>
  <si>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</si>
  <si>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</si>
  <si>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</si>
  <si>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</si>
  <si>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</si>
  <si>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</si>
  <si>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</si>
  <si>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</si>
  <si>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</si>
  <si>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</si>
  <si>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</si>
  <si>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</si>
  <si>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</si>
  <si>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</si>
  <si>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</si>
  <si>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</si>
  <si>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</si>
  <si>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</si>
  <si>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</si>
  <si>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</si>
  <si>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</si>
  <si>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</si>
  <si>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</si>
  <si>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</si>
  <si>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</si>
  <si>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</si>
  <si>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</si>
  <si>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</si>
  <si>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</si>
  <si>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</si>
  <si>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</si>
  <si>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</si>
  <si>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</si>
  <si>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</si>
  <si>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</si>
  <si>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</si>
  <si>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</si>
  <si>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</si>
  <si>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</si>
  <si>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</si>
  <si>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</si>
  <si>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</si>
  <si>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</si>
  <si>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</si>
  <si>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</si>
  <si>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</si>
  <si>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</si>
  <si>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</si>
  <si>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</si>
  <si>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</si>
  <si>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</si>
  <si>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</si>
  <si>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</si>
  <si>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</si>
  <si>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</si>
  <si>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</si>
  <si>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</si>
  <si>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</si>
  <si>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</si>
  <si>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</si>
  <si>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</si>
  <si>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</si>
  <si>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</si>
  <si>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</si>
  <si>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</si>
  <si>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</si>
  <si>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</si>
  <si>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</si>
  <si>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</si>
  <si>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</si>
  <si>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</si>
  <si>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</si>
  <si>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</si>
  <si>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</si>
  <si>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</si>
  <si>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</si>
  <si>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</si>
  <si>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</si>
  <si>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</si>
  <si>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</si>
  <si>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</si>
  <si>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</si>
  <si>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</si>
  <si>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</si>
  <si>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</si>
  <si>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</si>
  <si>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</si>
  <si>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</si>
  <si>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</si>
  <si>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</si>
  <si>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</si>
  <si>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</si>
  <si>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</si>
  <si>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</si>
  <si>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</si>
  <si>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</si>
  <si>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</si>
  <si>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</si>
  <si>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</si>
  <si>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</si>
  <si>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</si>
  <si>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</si>
  <si>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</si>
  <si>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</si>
  <si>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</si>
  <si>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</si>
  <si>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</si>
  <si>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</si>
  <si>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</si>
  <si>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</si>
  <si>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</si>
  <si>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</si>
  <si>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</si>
  <si>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</si>
  <si>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</si>
  <si>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</si>
  <si>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</si>
  <si>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</si>
  <si>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</si>
  <si>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</si>
  <si>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</si>
  <si>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</si>
  <si>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</si>
  <si>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</si>
  <si>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</si>
  <si>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</si>
  <si>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</si>
  <si>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</si>
  <si>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</si>
  <si>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</si>
  <si>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</si>
  <si>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</si>
  <si>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</si>
  <si>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</si>
  <si>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</si>
  <si>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</si>
  <si>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</si>
  <si>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</si>
  <si>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</si>
  <si>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</si>
  <si>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</si>
  <si>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</si>
  <si>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</si>
  <si>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</si>
  <si>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</si>
  <si>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</si>
  <si>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</si>
  <si>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</si>
  <si>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</si>
  <si>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</si>
  <si>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</si>
  <si>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</si>
  <si>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</si>
  <si>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</si>
  <si>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</si>
  <si>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</si>
  <si>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</si>
  <si>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</si>
  <si>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</si>
  <si>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</si>
  <si>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</si>
  <si>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</si>
  <si>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</si>
  <si>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</si>
  <si>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</si>
  <si>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</si>
  <si>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</si>
  <si>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</si>
  <si>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</si>
  <si>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</si>
  <si>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</si>
  <si>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</si>
  <si>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</si>
  <si>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</si>
  <si>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</si>
  <si>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</si>
  <si>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</si>
  <si>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</si>
  <si>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</si>
  <si>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</si>
  <si>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</si>
  <si>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</si>
  <si>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</si>
  <si>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</si>
  <si>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</si>
  <si>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</si>
  <si>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</si>
  <si>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</si>
  <si>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</si>
  <si>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</si>
  <si>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</si>
  <si>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</si>
  <si>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</si>
  <si>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</si>
  <si>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</si>
  <si>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</si>
  <si>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</si>
  <si>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</si>
  <si>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</si>
  <si>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</si>
  <si>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</si>
  <si>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</si>
  <si>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</si>
  <si>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</si>
  <si>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</si>
  <si>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</si>
  <si>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</si>
  <si>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</si>
  <si>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</si>
  <si>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</si>
  <si>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</si>
  <si>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</si>
  <si>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</si>
  <si>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</si>
  <si>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</si>
  <si>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</si>
  <si>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</si>
  <si>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</si>
  <si>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</si>
  <si>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</si>
  <si>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</si>
  <si>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</si>
  <si>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</si>
  <si>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</si>
  <si>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</si>
  <si>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</si>
  <si>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</si>
  <si>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</si>
  <si>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</si>
  <si>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</si>
  <si>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</si>
  <si>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</si>
  <si>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</si>
  <si>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</si>
  <si>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</si>
  <si>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</si>
  <si>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</si>
  <si>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</si>
  <si>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</si>
  <si>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</si>
  <si>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</si>
  <si>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</si>
  <si>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</si>
  <si>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</si>
  <si>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</si>
  <si>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</si>
  <si>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</si>
  <si>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</si>
  <si>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</si>
  <si>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</si>
  <si>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</si>
  <si>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</si>
  <si>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</si>
  <si>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</si>
  <si>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</si>
  <si>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</si>
  <si>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</si>
  <si>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</si>
  <si>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</si>
  <si>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</si>
  <si>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</si>
  <si>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</si>
  <si>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</si>
  <si>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</si>
  <si>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</si>
  <si>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</si>
  <si>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</si>
  <si>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</si>
  <si>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</si>
  <si>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</si>
  <si>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</si>
  <si>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</si>
  <si>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</si>
  <si>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</si>
  <si>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</si>
  <si>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</si>
  <si>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</si>
  <si>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</si>
  <si>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</si>
  <si>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</si>
  <si>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</si>
  <si>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</si>
  <si>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</si>
  <si>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</si>
  <si>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</si>
  <si>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</si>
  <si>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</si>
  <si>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</si>
  <si>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</si>
  <si>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</si>
  <si>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</si>
  <si>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</si>
  <si>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</si>
  <si>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</si>
  <si>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</si>
  <si>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</si>
  <si>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</si>
  <si>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</si>
  <si>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</si>
  <si>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</si>
  <si>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</si>
  <si>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</si>
  <si>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</si>
  <si>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</si>
  <si>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</si>
  <si>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</si>
  <si>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</si>
  <si>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</si>
  <si>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</si>
  <si>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</si>
  <si>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</si>
  <si>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</si>
  <si>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</si>
  <si>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</si>
  <si>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</si>
  <si>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</si>
  <si>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</si>
  <si>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</si>
  <si>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</si>
  <si>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</si>
  <si>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</si>
  <si>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</si>
  <si>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</si>
  <si>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</si>
  <si>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</si>
  <si>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</si>
  <si>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</si>
  <si>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</si>
  <si>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</si>
  <si>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</si>
  <si>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</si>
  <si>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</si>
  <si>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</si>
  <si>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</si>
  <si>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</si>
  <si>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</si>
  <si>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</si>
  <si>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</si>
  <si>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</si>
  <si>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</si>
  <si>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</si>
  <si>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</si>
  <si>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</si>
  <si>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</si>
  <si>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</si>
  <si>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</si>
  <si>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</si>
  <si>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</si>
  <si>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</si>
  <si>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</si>
  <si>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</si>
  <si>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</si>
  <si>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</si>
  <si>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</si>
  <si>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</si>
  <si>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</si>
  <si>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</si>
  <si>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</si>
  <si>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</si>
  <si>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</si>
  <si>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</si>
  <si>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</si>
  <si>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</si>
  <si>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</si>
  <si>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</si>
  <si>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</si>
  <si>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</si>
  <si>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</si>
  <si>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</si>
  <si>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</si>
  <si>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</si>
  <si>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</si>
  <si>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</si>
  <si>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</si>
  <si>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</si>
  <si>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</si>
  <si>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</si>
  <si>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</si>
  <si>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</si>
  <si>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</si>
  <si>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</si>
  <si>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</si>
  <si>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</si>
  <si>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</si>
  <si>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</si>
  <si>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</si>
  <si>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</si>
  <si>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</si>
  <si>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</si>
  <si>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</si>
  <si>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</si>
  <si>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</si>
  <si>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</si>
  <si>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</si>
  <si>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</si>
  <si>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</si>
  <si>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</si>
  <si>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</si>
  <si>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</si>
  <si>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</si>
  <si>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</si>
  <si>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</si>
  <si>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</si>
  <si>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</si>
  <si>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</si>
  <si>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</si>
  <si>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</si>
  <si>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</si>
  <si>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</si>
  <si>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</si>
  <si>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</si>
  <si>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</si>
  <si>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</si>
  <si>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</si>
  <si>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</si>
  <si>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</si>
  <si>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</si>
  <si>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</si>
  <si>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</si>
  <si>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</si>
  <si>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</si>
  <si>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</si>
  <si>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</si>
  <si>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</si>
  <si>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</si>
  <si>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</si>
  <si>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</si>
  <si>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</si>
  <si>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</si>
  <si>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</si>
  <si>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</si>
  <si>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</si>
  <si>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</si>
  <si>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</si>
  <si>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</si>
  <si>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</si>
  <si>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</si>
  <si>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</si>
  <si>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</si>
  <si>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</si>
  <si>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</si>
  <si>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</si>
  <si>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</si>
  <si>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</si>
  <si>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</si>
  <si>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</si>
  <si>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</si>
  <si>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</si>
  <si>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</si>
  <si>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</si>
  <si>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</si>
  <si>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</si>
  <si>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</si>
  <si>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</si>
  <si>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</si>
  <si>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</si>
  <si>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</si>
  <si>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</si>
  <si>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</si>
  <si>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</si>
  <si>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</si>
  <si>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</si>
  <si>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</si>
  <si>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</si>
  <si>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</si>
  <si>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</si>
  <si>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</si>
  <si>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</si>
  <si>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</si>
  <si>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</si>
  <si>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</si>
  <si>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</si>
  <si>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</si>
  <si>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</si>
  <si>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</si>
  <si>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</si>
  <si>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</si>
  <si>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</si>
  <si>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</si>
  <si>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</si>
  <si>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</si>
  <si>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</si>
  <si>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</si>
  <si>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</si>
  <si>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</si>
  <si>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</si>
  <si>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</si>
  <si>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</si>
  <si>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</si>
  <si>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</si>
  <si>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</si>
  <si>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</si>
  <si>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</si>
  <si>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</si>
  <si>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</si>
  <si>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</si>
  <si>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</si>
  <si>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</si>
  <si>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</si>
  <si>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</si>
  <si>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</si>
  <si>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</si>
  <si>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</si>
  <si>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</si>
  <si>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</si>
  <si>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</si>
  <si>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</si>
  <si>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</si>
  <si>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</si>
  <si>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</si>
  <si>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</si>
  <si>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</si>
  <si>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</si>
  <si>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</si>
  <si>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</si>
  <si>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</si>
  <si>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</si>
  <si>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</si>
  <si>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</si>
  <si>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</si>
  <si>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</si>
  <si>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</si>
  <si>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</si>
  <si>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</si>
  <si>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</si>
  <si>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</si>
  <si>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</si>
  <si>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</si>
  <si>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</si>
  <si>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</si>
  <si>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</si>
  <si>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</si>
  <si>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</si>
  <si>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</si>
  <si>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</si>
  <si>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</si>
  <si>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</si>
  <si>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</si>
  <si>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</si>
  <si>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</si>
  <si>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</si>
  <si>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</si>
  <si>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</si>
  <si>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</si>
  <si>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</si>
  <si>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</si>
  <si>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</si>
  <si>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</si>
  <si>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</si>
  <si>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</si>
  <si>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</si>
  <si>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</si>
  <si>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</si>
  <si>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</si>
  <si>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</si>
  <si>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</si>
  <si>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</si>
  <si>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</si>
  <si>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</si>
  <si>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</si>
  <si>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</si>
  <si>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</si>
  <si>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</si>
  <si>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</si>
  <si>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</si>
  <si>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</si>
  <si>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</si>
  <si>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</si>
  <si>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</si>
  <si>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</si>
  <si>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</si>
  <si>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</si>
  <si>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</si>
  <si>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</si>
  <si>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</si>
  <si>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</si>
  <si>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</si>
  <si>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</si>
  <si>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</si>
  <si>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</si>
  <si>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</si>
  <si>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</si>
  <si>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</si>
  <si>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</si>
  <si>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</si>
  <si>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</si>
  <si>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</si>
  <si>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</si>
  <si>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</si>
  <si>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</si>
  <si>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</si>
  <si>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</si>
  <si>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</si>
  <si>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</si>
  <si>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</si>
  <si>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</si>
  <si>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</si>
  <si>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</si>
  <si>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</si>
  <si>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</si>
  <si>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</si>
  <si>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</si>
  <si>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</si>
  <si>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</si>
  <si>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</si>
  <si>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</si>
  <si>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</si>
  <si>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</si>
  <si>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</si>
  <si>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</si>
  <si>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</si>
  <si>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</si>
  <si>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</si>
  <si>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</si>
  <si>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</si>
  <si>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</si>
  <si>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</si>
  <si>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</si>
  <si>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</si>
  <si>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</si>
  <si>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</si>
  <si>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</si>
  <si>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</si>
  <si>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</si>
  <si>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</si>
  <si>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</si>
  <si>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</si>
  <si>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</si>
  <si>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</si>
  <si>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</si>
  <si>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</si>
  <si>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</si>
  <si>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</si>
  <si>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</si>
  <si>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</si>
  <si>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</si>
  <si>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</si>
  <si>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</si>
  <si>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</si>
  <si>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</si>
  <si>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</si>
  <si>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</si>
  <si>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</si>
  <si>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</si>
  <si>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</si>
  <si>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</si>
  <si>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</si>
  <si>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</si>
  <si>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</si>
  <si>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</si>
  <si>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</si>
  <si>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</si>
  <si>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</si>
  <si>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</si>
  <si>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</si>
  <si>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</si>
  <si>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</si>
  <si>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</si>
  <si>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</si>
  <si>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</si>
  <si>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</si>
  <si>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</si>
  <si>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</si>
  <si>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</si>
  <si>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</si>
  <si>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</si>
  <si>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</si>
  <si>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</si>
  <si>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</si>
  <si>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</si>
  <si>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</si>
  <si>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</si>
  <si>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</si>
  <si>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</si>
  <si>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</si>
  <si>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</si>
  <si>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</si>
  <si>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</si>
  <si>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</si>
  <si>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</si>
  <si>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</si>
  <si>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</si>
  <si>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</si>
  <si>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</si>
  <si>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</si>
  <si>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</si>
  <si>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</si>
  <si>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</si>
  <si>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</si>
  <si>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</si>
  <si>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</si>
  <si>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</si>
  <si>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</si>
  <si>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</si>
  <si>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</si>
  <si>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</si>
  <si>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</si>
  <si>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</si>
  <si>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</si>
  <si>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</si>
  <si>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</si>
  <si>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</si>
  <si>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</si>
  <si>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</si>
  <si>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</si>
  <si>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</si>
  <si>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</si>
  <si>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</si>
  <si>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</si>
  <si>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</si>
  <si>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</si>
  <si>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</si>
  <si>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</si>
  <si>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</si>
  <si>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</si>
  <si>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</si>
  <si>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</si>
  <si>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</si>
  <si>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</si>
  <si>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</si>
  <si>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</si>
  <si>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</si>
  <si>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</si>
  <si>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</si>
  <si>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</si>
  <si>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</si>
  <si>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</si>
  <si>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</si>
  <si>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</si>
  <si>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</si>
  <si>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</si>
  <si>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</si>
  <si>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</si>
  <si>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</si>
  <si>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</si>
  <si>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</si>
  <si>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</si>
  <si>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</si>
  <si>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</si>
  <si>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</si>
  <si>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</si>
  <si>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</si>
  <si>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</si>
  <si>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</si>
  <si>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</si>
  <si>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</si>
  <si>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</si>
  <si>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</si>
  <si>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</si>
  <si>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</si>
  <si>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</si>
  <si>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</si>
  <si>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</si>
  <si>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</si>
  <si>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</si>
  <si>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</si>
  <si>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</si>
  <si>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</si>
  <si>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</si>
  <si>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</si>
  <si>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</si>
  <si>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</si>
  <si>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</si>
  <si>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</si>
  <si>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</si>
  <si>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</si>
  <si>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</si>
  <si>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</si>
  <si>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</si>
  <si>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</si>
  <si>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</si>
  <si>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</si>
  <si>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</si>
  <si>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</si>
  <si>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</si>
  <si>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</si>
  <si>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</si>
  <si>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</si>
  <si>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</si>
  <si>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</si>
  <si>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</si>
  <si>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</si>
  <si>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</si>
  <si>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</si>
  <si>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</si>
  <si>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</si>
  <si>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</si>
  <si>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</si>
  <si>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</si>
  <si>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</si>
  <si>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</si>
  <si>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</si>
  <si>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</si>
  <si>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</si>
  <si>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</si>
  <si>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</si>
  <si>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</si>
  <si>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</si>
  <si>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</si>
  <si>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</si>
  <si>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</si>
  <si>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</si>
  <si>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</si>
  <si>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</si>
  <si>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</si>
  <si>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</si>
  <si>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</si>
  <si>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</si>
  <si>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</si>
  <si>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</si>
  <si>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</si>
  <si>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</si>
  <si>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</si>
  <si>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</si>
  <si>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</si>
  <si>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</si>
  <si>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</si>
  <si>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</si>
  <si>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</si>
  <si>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</si>
  <si>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</si>
  <si>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</si>
  <si>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</si>
  <si>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</si>
  <si>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</si>
  <si>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</si>
  <si>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</si>
  <si>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</si>
  <si>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</si>
  <si>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</si>
  <si>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</si>
  <si>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</si>
  <si>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</si>
  <si>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</si>
  <si>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</si>
  <si>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</si>
  <si>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</si>
  <si>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</si>
  <si>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</si>
  <si>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</si>
  <si>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</si>
  <si>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</si>
  <si>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</si>
  <si>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</si>
  <si>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</si>
  <si>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</si>
  <si>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</si>
  <si>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</si>
  <si>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</si>
  <si>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</si>
  <si>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</si>
  <si>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</si>
  <si>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</si>
  <si>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</si>
  <si>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</si>
  <si>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</si>
  <si>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</si>
  <si>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</si>
  <si>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</si>
  <si>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</si>
  <si>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</si>
  <si>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</si>
  <si>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</si>
  <si>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</si>
  <si>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</si>
  <si>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</si>
  <si>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</si>
  <si>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</si>
  <si>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</si>
  <si>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</si>
  <si>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</si>
  <si>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</si>
  <si>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</si>
  <si>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</si>
  <si>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</si>
  <si>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</si>
  <si>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</si>
  <si>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</si>
  <si>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</si>
  <si>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</si>
  <si>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</si>
  <si>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</si>
  <si>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</si>
  <si>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</si>
  <si>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</si>
  <si>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</si>
  <si>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</si>
  <si>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</si>
  <si>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</si>
  <si>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</si>
  <si>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</si>
  <si>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</si>
  <si>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</si>
  <si>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</si>
  <si>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</si>
  <si>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</si>
  <si>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</si>
  <si>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</si>
  <si>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</si>
  <si>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</si>
  <si>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</si>
  <si>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</si>
  <si>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</si>
  <si>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</si>
  <si>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</si>
  <si>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</si>
  <si>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</si>
  <si>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</si>
  <si>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</si>
  <si>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</si>
  <si>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</si>
  <si>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</si>
  <si>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</si>
  <si>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</si>
  <si>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</si>
  <si>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</si>
  <si>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</si>
  <si>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</si>
  <si>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</si>
  <si>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</si>
  <si>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</si>
  <si>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</si>
  <si>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</si>
  <si>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</si>
  <si>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</si>
  <si>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</si>
  <si>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</si>
  <si>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</si>
  <si>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</si>
  <si>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</si>
  <si>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</si>
  <si>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</si>
  <si>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</si>
  <si>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</si>
  <si>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</si>
  <si>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</si>
  <si>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</si>
  <si>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</si>
  <si>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</si>
  <si>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</si>
  <si>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</si>
  <si>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</si>
  <si>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</si>
  <si>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</si>
  <si>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</si>
  <si>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</si>
  <si>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</si>
  <si>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</si>
  <si>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</si>
  <si>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</si>
  <si>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</si>
  <si>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</si>
  <si>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</si>
  <si>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</si>
  <si>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</si>
  <si>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</si>
  <si>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</si>
  <si>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</si>
  <si>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</si>
  <si>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</si>
  <si>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</si>
  <si>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</si>
  <si>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</si>
  <si>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</si>
  <si>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</si>
  <si>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</si>
  <si>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</si>
  <si>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</si>
  <si>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</si>
  <si>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</si>
  <si>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</si>
  <si>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</si>
  <si>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</si>
  <si>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</si>
  <si>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</si>
  <si>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</si>
  <si>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</si>
  <si>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</si>
  <si>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</si>
  <si>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</si>
  <si>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</si>
  <si>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</si>
  <si>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</si>
  <si>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</si>
  <si>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</si>
  <si>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</si>
  <si>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</si>
  <si>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</si>
  <si>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</si>
  <si>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</si>
  <si>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</si>
  <si>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</si>
  <si>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</si>
  <si>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</si>
  <si>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</si>
  <si>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</si>
  <si>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</si>
  <si>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</si>
  <si>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</si>
  <si>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</si>
  <si>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</si>
  <si>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</si>
  <si>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</si>
  <si>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</si>
  <si>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</si>
  <si>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</si>
  <si>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</si>
  <si>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</si>
  <si>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</si>
  <si>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</si>
  <si>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</si>
  <si>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</si>
  <si>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</si>
  <si>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</si>
  <si>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</si>
  <si>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</si>
  <si>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</si>
  <si>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</si>
  <si>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</si>
  <si>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</si>
  <si>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</si>
  <si>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</si>
  <si>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</si>
  <si>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</si>
  <si>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</si>
  <si>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</si>
  <si>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</si>
  <si>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</si>
  <si>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</si>
  <si>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</si>
  <si>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</si>
  <si>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</si>
  <si>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</si>
  <si>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</si>
  <si>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</si>
  <si>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</si>
  <si>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</si>
  <si>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</si>
  <si>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</si>
  <si>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</si>
  <si>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</si>
  <si>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</si>
  <si>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</si>
  <si>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</si>
  <si>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</si>
  <si>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</si>
  <si>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</si>
  <si>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</si>
  <si>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</si>
  <si>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</si>
  <si>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</si>
  <si>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</si>
  <si>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</si>
  <si>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</si>
  <si>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</si>
  <si>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</si>
  <si>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</si>
  <si>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</si>
  <si>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</si>
  <si>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</si>
  <si>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</si>
  <si>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</si>
  <si>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</si>
  <si>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</si>
  <si>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</si>
  <si>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</si>
  <si>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</si>
  <si>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</si>
  <si>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</si>
  <si>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</si>
  <si>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</si>
  <si>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</si>
  <si>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</si>
  <si>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</si>
  <si>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</si>
  <si>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</si>
  <si>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</si>
  <si>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</si>
  <si>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</si>
  <si>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</si>
  <si>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</si>
  <si>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</si>
  <si>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</si>
  <si>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</si>
  <si>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</si>
  <si>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</si>
  <si>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</si>
  <si>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</si>
  <si>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</si>
  <si>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</si>
  <si>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</si>
  <si>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</si>
  <si>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</si>
  <si>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</si>
  <si>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</si>
  <si>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</si>
  <si>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</si>
  <si>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</si>
  <si>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</si>
  <si>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</si>
  <si>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</si>
  <si>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</si>
  <si>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</si>
  <si>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</si>
  <si>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</si>
  <si>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</si>
  <si>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</si>
  <si>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</si>
  <si>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</si>
  <si>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</si>
  <si>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</si>
  <si>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</si>
  <si>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</si>
  <si>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</si>
  <si>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</si>
  <si>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</si>
  <si>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</si>
  <si>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</si>
  <si>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</si>
  <si>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</si>
  <si>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</si>
  <si>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</si>
  <si>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</si>
  <si>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</si>
  <si>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</si>
  <si>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</si>
  <si>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</si>
  <si>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</si>
  <si>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</si>
  <si>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</si>
  <si>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</si>
  <si>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</si>
  <si>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</si>
  <si>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</si>
  <si>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</si>
  <si>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</si>
  <si>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</si>
  <si>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</si>
  <si>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</si>
  <si>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</si>
  <si>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</si>
  <si>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</si>
  <si>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</si>
  <si>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</si>
  <si>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</si>
  <si>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</si>
  <si>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</si>
  <si>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</si>
  <si>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</si>
  <si>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</si>
  <si>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</si>
  <si>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</si>
  <si>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</si>
  <si>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</si>
  <si>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</si>
  <si>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</si>
  <si>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</si>
  <si>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</si>
  <si>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</si>
  <si>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</si>
  <si>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</si>
  <si>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</si>
  <si>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</si>
  <si>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</si>
  <si>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</si>
  <si>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</si>
  <si>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</si>
  <si>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</si>
  <si>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</si>
  <si>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</si>
  <si>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</si>
  <si>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</si>
  <si>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</si>
  <si>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</si>
  <si>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</si>
  <si>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</si>
  <si>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</si>
  <si>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</si>
  <si>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</si>
  <si>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</si>
  <si>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</si>
  <si>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</si>
  <si>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</si>
  <si>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</si>
  <si>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</si>
  <si>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</si>
  <si>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</si>
  <si>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</si>
  <si>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</si>
  <si>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</si>
  <si>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</si>
  <si>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</si>
  <si>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</si>
  <si>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</si>
  <si>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</si>
  <si>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</si>
  <si>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</si>
  <si>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</si>
  <si>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</si>
  <si>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</si>
  <si>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</si>
  <si>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</si>
  <si>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</si>
  <si>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</si>
  <si>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</si>
  <si>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</si>
  <si>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</si>
  <si>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</si>
  <si>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</si>
  <si>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</si>
  <si>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</si>
  <si>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</si>
  <si>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</si>
  <si>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</si>
  <si>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</si>
  <si>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</si>
  <si>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</si>
  <si>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</si>
  <si>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</si>
  <si>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</si>
  <si>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</si>
  <si>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</si>
  <si>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</si>
  <si>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</si>
  <si>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</si>
  <si>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</si>
  <si>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</si>
  <si>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</si>
  <si>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</si>
  <si>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</si>
  <si>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</si>
  <si>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</si>
  <si>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</si>
  <si>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</si>
  <si>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</si>
  <si>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</si>
  <si>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</si>
  <si>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</si>
  <si>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</si>
  <si>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</si>
  <si>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</si>
  <si>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</si>
  <si>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</si>
  <si>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</si>
  <si>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</si>
  <si>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</si>
  <si>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</si>
  <si>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</si>
  <si>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</si>
  <si>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</si>
  <si>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</si>
  <si>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</si>
  <si>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</si>
  <si>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</si>
  <si>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</si>
  <si>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</si>
  <si>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</si>
  <si>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</si>
  <si>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</si>
  <si>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</si>
  <si>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</si>
  <si>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</si>
  <si>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</si>
  <si>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</si>
  <si>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</si>
  <si>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</si>
  <si>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</si>
  <si>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</si>
  <si>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</si>
  <si>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</si>
  <si>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</si>
  <si>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</si>
  <si>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</si>
  <si>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</si>
  <si>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</si>
  <si>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</si>
  <si>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</si>
  <si>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</si>
  <si>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</si>
  <si>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</si>
  <si>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</si>
  <si>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</si>
  <si>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</si>
  <si>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</si>
  <si>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</si>
  <si>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</si>
  <si>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</si>
  <si>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</si>
  <si>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</si>
  <si>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</si>
  <si>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</si>
  <si>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</si>
  <si>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</si>
  <si>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</si>
  <si>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</si>
  <si>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</si>
  <si>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</si>
  <si>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</si>
  <si>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</si>
  <si>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</si>
  <si>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</si>
  <si>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</si>
  <si>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</si>
  <si>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</si>
  <si>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</si>
  <si>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</si>
  <si>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</si>
  <si>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</si>
  <si>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</si>
  <si>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</si>
  <si>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</si>
  <si>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</si>
  <si>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</si>
  <si>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</si>
  <si>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</si>
  <si>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</si>
  <si>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</si>
  <si>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</si>
  <si>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</si>
  <si>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</si>
  <si>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</si>
  <si>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</si>
  <si>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</si>
  <si>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</si>
  <si>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</si>
  <si>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</si>
  <si>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</si>
  <si>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</si>
  <si>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</si>
  <si>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</si>
  <si>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</si>
  <si>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</si>
  <si>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</si>
  <si>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</si>
  <si>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</si>
  <si>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</si>
  <si>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</si>
  <si>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</si>
  <si>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</si>
  <si>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</si>
  <si>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</si>
  <si>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</si>
  <si>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</si>
  <si>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</si>
  <si>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</si>
  <si>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</si>
  <si>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</si>
  <si>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</si>
  <si>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</si>
  <si>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</si>
  <si>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</si>
  <si>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</si>
  <si>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</si>
  <si>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</si>
  <si>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</si>
  <si>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</si>
  <si>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</si>
  <si>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</si>
  <si>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</si>
  <si>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</si>
  <si>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</si>
  <si>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</si>
  <si>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</si>
  <si>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</si>
  <si>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</si>
  <si>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</si>
  <si>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</si>
  <si>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</si>
  <si>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</si>
  <si>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</si>
  <si>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</si>
  <si>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</si>
  <si>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</si>
  <si>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</si>
  <si>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</si>
  <si>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</si>
  <si>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</si>
  <si>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</si>
  <si>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</si>
  <si>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</si>
  <si>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</si>
  <si>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</si>
  <si>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</si>
  <si>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</si>
  <si>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</si>
  <si>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</si>
  <si>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</si>
  <si>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</si>
  <si>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</si>
  <si>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</si>
  <si>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</si>
  <si>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</si>
  <si>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</si>
  <si>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</si>
  <si>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</si>
  <si>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</si>
  <si>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</si>
  <si>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</si>
  <si>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</si>
  <si>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</si>
  <si>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</si>
  <si>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</si>
  <si>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</si>
  <si>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</si>
  <si>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</si>
  <si>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</si>
  <si>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</si>
  <si>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</si>
  <si>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</si>
  <si>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</si>
  <si>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</si>
  <si>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</si>
  <si>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</si>
  <si>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</si>
  <si>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</si>
  <si>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</si>
  <si>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</si>
  <si>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</si>
  <si>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</si>
  <si>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</si>
  <si>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</si>
  <si>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</si>
  <si>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</si>
  <si>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</si>
  <si>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</si>
  <si>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</si>
  <si>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</si>
  <si>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</si>
  <si>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</si>
  <si>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</si>
  <si>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</si>
  <si>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</si>
  <si>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</si>
  <si>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</si>
  <si>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</si>
  <si>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</si>
  <si>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</si>
  <si>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</si>
  <si>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</si>
  <si>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</si>
  <si>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</si>
  <si>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</si>
  <si>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</si>
  <si>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</si>
  <si>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</si>
  <si>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</si>
  <si>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</si>
  <si>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</si>
  <si>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</si>
  <si>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</si>
  <si>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</si>
  <si>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</si>
  <si>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</si>
  <si>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</si>
  <si>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</si>
  <si>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</si>
  <si>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</si>
  <si>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</si>
  <si>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</si>
  <si>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</si>
  <si>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</si>
  <si>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</si>
  <si>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</si>
  <si>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</si>
  <si>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</si>
  <si>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</si>
  <si>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</si>
  <si>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</si>
  <si>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</si>
  <si>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</si>
  <si>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</si>
  <si>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</si>
  <si>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</si>
  <si>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</si>
  <si>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</si>
  <si>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</si>
  <si>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</si>
  <si>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</si>
  <si>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</si>
  <si>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</si>
  <si>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</si>
  <si>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</si>
  <si>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</si>
  <si>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</si>
  <si>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</si>
  <si>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</si>
  <si>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</si>
  <si>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</si>
  <si>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</si>
  <si>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</si>
  <si>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</si>
  <si>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</si>
  <si>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</si>
  <si>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</si>
  <si>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</si>
  <si>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</si>
  <si>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</si>
  <si>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</si>
  <si>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</si>
  <si>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</si>
  <si>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</si>
  <si>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</si>
  <si>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</si>
  <si>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</si>
  <si>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</si>
  <si>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</si>
  <si>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</si>
  <si>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</si>
  <si>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</si>
  <si>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</si>
  <si>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</si>
  <si>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</si>
  <si>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</si>
  <si>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</si>
  <si>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</si>
  <si>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</si>
  <si>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</si>
  <si>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</si>
  <si>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</si>
  <si>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</si>
  <si>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</si>
  <si>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</si>
  <si>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</si>
  <si>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</si>
  <si>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</si>
  <si>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</si>
  <si>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</si>
  <si>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</si>
  <si>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</si>
  <si>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</si>
  <si>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</si>
  <si>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</si>
  <si>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</si>
  <si>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</si>
  <si>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</si>
  <si>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</si>
  <si>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</si>
  <si>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</si>
  <si>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</si>
  <si>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</si>
  <si>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</si>
  <si>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</si>
  <si>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</si>
  <si>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</si>
  <si>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</si>
  <si>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</si>
  <si>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</si>
  <si>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</si>
  <si>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</si>
  <si>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</si>
  <si>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</si>
  <si>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</si>
  <si>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</si>
  <si>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</si>
  <si>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</si>
  <si>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</si>
  <si>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</si>
  <si>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</si>
  <si>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</si>
  <si>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</si>
  <si>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</si>
  <si>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</si>
  <si>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</si>
  <si>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</si>
  <si>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</si>
  <si>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</si>
  <si>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</si>
  <si>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</si>
  <si>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</si>
  <si>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</si>
  <si>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</si>
  <si>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</si>
  <si>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</si>
  <si>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</si>
  <si>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</si>
  <si>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</si>
  <si>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</si>
  <si>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</si>
  <si>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</si>
  <si>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</si>
  <si>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</si>
  <si>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</si>
  <si>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</si>
  <si>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</si>
  <si>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</si>
  <si>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</si>
  <si>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</si>
  <si>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</si>
  <si>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</si>
  <si>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</si>
  <si>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</si>
  <si>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</si>
  <si>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</si>
  <si>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</si>
  <si>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</si>
  <si>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</si>
  <si>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</si>
  <si>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</si>
  <si>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</si>
  <si>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</si>
  <si>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</si>
  <si>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</si>
  <si>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</si>
  <si>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</si>
  <si>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</si>
  <si>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</si>
  <si>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</si>
  <si>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</si>
  <si>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</si>
  <si>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</si>
  <si>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</si>
  <si>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</si>
  <si>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</si>
  <si>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</si>
  <si>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</si>
  <si>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</si>
  <si>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</si>
  <si>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</si>
  <si>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</si>
  <si>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</si>
  <si>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</si>
  <si>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</si>
  <si>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</si>
  <si>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</si>
  <si>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</si>
  <si>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</si>
  <si>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</si>
  <si>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</si>
  <si>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</si>
  <si>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</si>
  <si>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</si>
  <si>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</si>
  <si>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</si>
  <si>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</si>
  <si>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</si>
  <si>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</si>
  <si>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</si>
  <si>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</si>
  <si>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</si>
  <si>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</si>
  <si>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</si>
  <si>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</si>
  <si>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</si>
  <si>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</si>
  <si>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</si>
  <si>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</si>
  <si>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</si>
  <si>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</si>
  <si>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</si>
  <si>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</si>
  <si>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</si>
  <si>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</si>
  <si>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</si>
  <si>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</si>
  <si>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</si>
  <si>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</si>
  <si>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</si>
  <si>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</si>
  <si>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</si>
  <si>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</si>
  <si>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</si>
  <si>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</si>
  <si>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</si>
  <si>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</si>
  <si>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</si>
  <si>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</si>
  <si>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</si>
  <si>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</si>
  <si>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</si>
  <si>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</si>
  <si>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</si>
  <si>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</si>
  <si>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</si>
  <si>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</si>
  <si>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</si>
  <si>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</si>
  <si>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</si>
  <si>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</si>
  <si>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</si>
  <si>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</si>
  <si>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</si>
  <si>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</si>
  <si>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</si>
  <si>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</si>
  <si>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</si>
  <si>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</si>
  <si>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</si>
  <si>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</si>
  <si>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</si>
  <si>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</si>
  <si>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</si>
  <si>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</si>
  <si>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</si>
  <si>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</si>
  <si>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</si>
  <si>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</si>
  <si>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</si>
  <si>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</si>
  <si>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</si>
  <si>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</si>
  <si>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</si>
  <si>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</si>
  <si>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</si>
  <si>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</si>
  <si>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</si>
  <si>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</si>
  <si>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</si>
  <si>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</si>
  <si>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</si>
  <si>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</si>
  <si>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</si>
  <si>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</si>
  <si>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</si>
  <si>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</si>
  <si>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</si>
  <si>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</si>
  <si>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</si>
  <si>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</si>
  <si>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</si>
  <si>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</si>
  <si>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</si>
  <si>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</si>
  <si>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</si>
  <si>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</si>
  <si>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</si>
  <si>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</si>
  <si>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</si>
  <si>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</si>
  <si>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</si>
  <si>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</si>
  <si>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</si>
  <si>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</si>
  <si>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</si>
  <si>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</si>
  <si>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</si>
  <si>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</si>
  <si>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</si>
  <si>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</si>
  <si>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</si>
  <si>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</si>
  <si>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</si>
  <si>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</si>
  <si>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</si>
  <si>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</si>
  <si>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</si>
  <si>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</si>
  <si>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</si>
  <si>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</si>
  <si>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</si>
  <si>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</si>
  <si>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</si>
  <si>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</si>
  <si>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</si>
  <si>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</si>
  <si>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</si>
  <si>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</si>
  <si>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</si>
  <si>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</si>
  <si>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</si>
  <si>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</si>
  <si>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</si>
  <si>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</si>
  <si>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</si>
  <si>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</si>
  <si>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</si>
  <si>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</si>
  <si>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</si>
  <si>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</si>
  <si>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</si>
  <si>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</si>
  <si>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</si>
  <si>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</si>
  <si>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</si>
  <si>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</si>
  <si>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</si>
  <si>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</si>
  <si>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</si>
  <si>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</si>
  <si>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</si>
  <si>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</si>
  <si>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</si>
  <si>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</si>
  <si>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</si>
  <si>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</si>
  <si>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</si>
  <si>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</si>
  <si>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</si>
  <si>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</si>
  <si>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</si>
  <si>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</si>
  <si>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</si>
  <si>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</si>
  <si>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</si>
  <si>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</si>
  <si>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</si>
  <si>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</si>
  <si>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</si>
  <si>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</si>
  <si>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</si>
  <si>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</si>
  <si>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</si>
  <si>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</si>
  <si>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</si>
  <si>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</si>
  <si>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</si>
  <si>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</si>
  <si>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</si>
  <si>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</si>
  <si>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</si>
  <si>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</si>
  <si>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</si>
  <si>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</si>
  <si>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</si>
  <si>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</si>
  <si>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</si>
  <si>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</si>
  <si>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</si>
  <si>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</si>
  <si>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</si>
  <si>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</si>
  <si>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</si>
  <si>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</si>
  <si>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</si>
  <si>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</si>
  <si>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</si>
  <si>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</si>
  <si>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</si>
  <si>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</si>
  <si>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</si>
  <si>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</si>
  <si>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</si>
  <si>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</si>
  <si>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</si>
  <si>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</si>
  <si>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</si>
  <si>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</si>
  <si>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</si>
  <si>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</si>
  <si>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</si>
  <si>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</si>
  <si>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</si>
  <si>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</si>
  <si>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</si>
  <si>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</si>
  <si>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</si>
  <si>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</si>
  <si>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</si>
  <si>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</si>
  <si>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</si>
  <si>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</si>
  <si>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</si>
  <si>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</si>
  <si>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</si>
  <si>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</si>
  <si>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</si>
  <si>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</si>
  <si>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</si>
  <si>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</si>
  <si>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</si>
  <si>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</si>
  <si>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</si>
  <si>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</si>
  <si>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</si>
  <si>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</si>
  <si>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</si>
  <si>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</si>
  <si>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</si>
  <si>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</si>
  <si>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</si>
  <si>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</si>
  <si>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</si>
  <si>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</si>
  <si>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</si>
  <si>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</si>
  <si>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</si>
  <si>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</si>
  <si>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</si>
  <si>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</si>
  <si>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</si>
  <si>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</si>
  <si>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</si>
  <si>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</si>
  <si>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</si>
  <si>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</si>
  <si>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</si>
  <si>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</si>
  <si>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</si>
  <si>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</si>
  <si>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</si>
  <si>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</si>
  <si>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</si>
  <si>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</si>
  <si>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</si>
  <si>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</si>
  <si>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</si>
  <si>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</si>
  <si>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</si>
  <si>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</si>
  <si>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</si>
  <si>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</si>
  <si>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</si>
  <si>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</si>
  <si>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</si>
  <si>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</si>
  <si>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</si>
  <si>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</si>
  <si>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</si>
  <si>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</si>
  <si>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</si>
  <si>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</si>
  <si>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</si>
  <si>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</si>
  <si>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</si>
  <si>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</si>
  <si>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</si>
  <si>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</si>
  <si>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</si>
  <si>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</si>
  <si>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</si>
  <si>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</si>
  <si>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</si>
  <si>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</si>
  <si>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</si>
  <si>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</si>
  <si>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</si>
  <si>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</si>
  <si>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</si>
  <si>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</si>
  <si>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</si>
  <si>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</si>
  <si>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</si>
  <si>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</si>
  <si>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</si>
  <si>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</si>
  <si>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</si>
  <si>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</si>
  <si>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</si>
  <si>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</si>
  <si>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</si>
  <si>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</si>
  <si>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</si>
  <si>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</si>
  <si>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</si>
  <si>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</si>
  <si>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</si>
  <si>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</si>
  <si>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</si>
  <si>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</si>
  <si>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</si>
  <si>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</si>
  <si>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</si>
  <si>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</si>
  <si>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</si>
  <si>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</si>
  <si>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</si>
  <si>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</si>
  <si>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</si>
  <si>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</si>
  <si>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</si>
  <si>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</si>
  <si>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</si>
  <si>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</si>
  <si>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</si>
  <si>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</si>
  <si>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</si>
  <si>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</si>
  <si>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</si>
  <si>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</si>
  <si>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</si>
  <si>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</si>
  <si>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</si>
  <si>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</si>
  <si>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</si>
  <si>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</si>
  <si>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</si>
  <si>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</si>
  <si>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</si>
  <si>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</si>
  <si>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</si>
  <si>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</si>
  <si>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</si>
  <si>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</si>
  <si>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</si>
  <si>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</si>
  <si>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</si>
  <si>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</si>
  <si>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</si>
  <si>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</si>
  <si>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</si>
  <si>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</si>
  <si>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</si>
  <si>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</si>
  <si>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</si>
  <si>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</si>
  <si>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</si>
  <si>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</si>
  <si>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</si>
  <si>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</si>
  <si>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</si>
  <si>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</si>
  <si>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</si>
  <si>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</si>
  <si>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</si>
  <si>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</si>
  <si>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</si>
  <si>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</si>
  <si>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</si>
  <si>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</si>
  <si>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</si>
  <si>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</si>
  <si>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</si>
  <si>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</si>
  <si>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</si>
  <si>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</si>
  <si>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</si>
  <si>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</si>
  <si>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</si>
  <si>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</si>
  <si>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</si>
  <si>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</si>
  <si>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</si>
  <si>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</si>
  <si>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</si>
  <si>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</si>
  <si>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</si>
  <si>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</si>
  <si>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</si>
  <si>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</si>
  <si>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</si>
  <si>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</si>
  <si>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</si>
  <si>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</si>
  <si>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</si>
  <si>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</si>
  <si>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</si>
  <si>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</si>
  <si>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</si>
  <si>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</si>
  <si>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</si>
  <si>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</si>
  <si>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</si>
  <si>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</si>
  <si>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</si>
  <si>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</si>
  <si>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</si>
  <si>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</si>
  <si>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</si>
  <si>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</si>
  <si>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</si>
  <si>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</si>
  <si>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</si>
  <si>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</si>
  <si>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</si>
  <si>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</si>
  <si>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</si>
  <si>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</si>
  <si>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</si>
  <si>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</si>
  <si>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</si>
  <si>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</si>
  <si>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</si>
  <si>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</si>
  <si>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</si>
  <si>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</si>
  <si>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</si>
  <si>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</si>
  <si>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</si>
  <si>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</si>
  <si>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</si>
  <si>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</si>
  <si>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</si>
  <si>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</si>
  <si>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</si>
  <si>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</si>
  <si>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</si>
  <si>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</si>
  <si>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</si>
  <si>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</si>
  <si>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</si>
  <si>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</si>
  <si>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</si>
  <si>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</si>
  <si>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</si>
  <si>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</si>
  <si>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</si>
  <si>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</si>
  <si>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</si>
  <si>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</si>
  <si>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</si>
  <si>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</si>
  <si>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</si>
  <si>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</si>
  <si>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</si>
  <si>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</si>
  <si>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</si>
  <si>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</si>
  <si>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</si>
  <si>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</si>
  <si>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</si>
  <si>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</si>
  <si>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</si>
  <si>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</si>
  <si>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</si>
  <si>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</si>
  <si>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</si>
  <si>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</si>
  <si>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</si>
  <si>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</si>
  <si>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</si>
  <si>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</si>
  <si>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</si>
  <si>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</si>
  <si>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</si>
  <si>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</si>
  <si>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</si>
  <si>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</si>
  <si>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</si>
  <si>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</si>
  <si>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</si>
  <si>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</si>
  <si>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</si>
  <si>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</si>
  <si>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</si>
  <si>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</si>
  <si>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</si>
  <si>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</si>
  <si>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</si>
  <si>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</si>
  <si>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</si>
  <si>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</si>
  <si>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</si>
  <si>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</si>
  <si>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</si>
  <si>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</si>
  <si>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</si>
  <si>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</si>
  <si>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</si>
  <si>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</si>
  <si>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</si>
  <si>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</si>
  <si>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</si>
  <si>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</si>
  <si>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</si>
  <si>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</si>
  <si>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</si>
  <si>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</si>
  <si>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</si>
  <si>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</si>
  <si>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</si>
  <si>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</si>
  <si>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</si>
  <si>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</si>
  <si>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</si>
  <si>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</si>
  <si>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</si>
  <si>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</si>
  <si>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</si>
  <si>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</si>
  <si>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</si>
  <si>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</si>
  <si>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</si>
  <si>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</si>
  <si>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</si>
  <si>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</si>
  <si>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</si>
  <si>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</si>
  <si>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</si>
  <si>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</si>
  <si>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</si>
  <si>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</si>
  <si>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</si>
  <si>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</si>
  <si>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</si>
  <si>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</si>
  <si>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</si>
  <si>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</si>
  <si>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</si>
  <si>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</si>
  <si>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</si>
  <si>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</si>
  <si>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</si>
  <si>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</si>
  <si>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</si>
  <si>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</si>
  <si>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</si>
  <si>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</si>
  <si>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</si>
  <si>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</si>
  <si>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</si>
  <si>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</si>
  <si>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</si>
  <si>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</si>
  <si>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</si>
  <si>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</si>
  <si>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</si>
  <si>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</si>
  <si>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</si>
  <si>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</si>
  <si>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</si>
  <si>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</si>
  <si>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</si>
  <si>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</si>
  <si>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</si>
  <si>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</si>
  <si>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</si>
  <si>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</si>
  <si>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</si>
  <si>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</si>
  <si>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</si>
  <si>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</si>
  <si>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</si>
  <si>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</si>
  <si>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</si>
  <si>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</si>
  <si>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</si>
  <si>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</si>
  <si>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</si>
  <si>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</si>
  <si>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</si>
  <si>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</si>
  <si>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</si>
  <si>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</si>
  <si>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</si>
  <si>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</si>
  <si>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</si>
  <si>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</si>
  <si>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</si>
  <si>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</si>
  <si>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</si>
  <si>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</si>
  <si>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</si>
  <si>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</si>
  <si>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</si>
  <si>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</si>
  <si>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</si>
  <si>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</si>
  <si>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</si>
  <si>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</si>
  <si>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</si>
  <si>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</si>
  <si>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</si>
  <si>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</si>
  <si>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</si>
  <si>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</si>
  <si>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</si>
  <si>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</si>
  <si>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</si>
  <si>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</si>
  <si>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</si>
  <si>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</si>
  <si>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</si>
  <si>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</si>
  <si>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</si>
  <si>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</si>
  <si>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</si>
  <si>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</si>
  <si>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</si>
  <si>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</si>
  <si>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</si>
  <si>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</si>
  <si>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</si>
  <si>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</si>
  <si>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</si>
  <si>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</si>
  <si>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</si>
  <si>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</si>
  <si>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</si>
  <si>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</si>
  <si>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</si>
  <si>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</si>
  <si>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</si>
  <si>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</si>
  <si>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</si>
  <si>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</si>
  <si>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</si>
  <si>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</si>
  <si>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</si>
  <si>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</si>
  <si>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</si>
  <si>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</si>
  <si>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</si>
  <si>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</si>
  <si>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</si>
  <si>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</si>
  <si>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</si>
  <si>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</si>
  <si>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</si>
  <si>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</si>
  <si>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</si>
  <si>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</si>
  <si>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</si>
  <si>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</si>
  <si>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</si>
  <si>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</si>
  <si>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</si>
  <si>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</si>
  <si>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</si>
  <si>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</si>
  <si>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</si>
  <si>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</si>
  <si>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</si>
  <si>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</si>
  <si>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</si>
  <si>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</si>
  <si>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</si>
  <si>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</si>
  <si>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</si>
  <si>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</si>
  <si>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</si>
  <si>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</si>
  <si>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</si>
  <si>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</si>
  <si>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</si>
  <si>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</si>
  <si>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</si>
  <si>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</si>
  <si>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</si>
  <si>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</si>
  <si>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</si>
  <si>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</si>
  <si>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</si>
  <si>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</si>
  <si>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</si>
  <si>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</si>
  <si>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</si>
  <si>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</si>
  <si>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</si>
  <si>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</si>
  <si>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</si>
  <si>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</si>
  <si>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</si>
  <si>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</si>
  <si>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</si>
  <si>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</si>
  <si>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</si>
  <si>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</si>
  <si>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</si>
  <si>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</si>
  <si>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</si>
  <si>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</si>
  <si>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</si>
  <si>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</si>
  <si>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</si>
  <si>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</si>
  <si>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</si>
  <si>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</si>
  <si>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</si>
  <si>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</si>
  <si>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</si>
  <si>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</si>
  <si>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</si>
  <si>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</si>
  <si>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</si>
  <si>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</si>
  <si>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</si>
  <si>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</si>
  <si>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</si>
  <si>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</si>
  <si>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</si>
  <si>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</si>
  <si>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</si>
  <si>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</si>
  <si>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</si>
  <si>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</si>
  <si>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</si>
  <si>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</si>
  <si>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</si>
  <si>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</si>
  <si>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</si>
  <si>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</si>
  <si>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</si>
  <si>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</si>
  <si>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</si>
  <si>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</si>
  <si>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</si>
  <si>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</si>
  <si>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</si>
  <si>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</si>
  <si>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</si>
  <si>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</si>
  <si>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</si>
  <si>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</si>
  <si>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</si>
  <si>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</si>
  <si>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</si>
  <si>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</si>
  <si>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</si>
  <si>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</si>
  <si>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</si>
  <si>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</si>
  <si>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</si>
  <si>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</si>
  <si>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</si>
  <si>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</si>
  <si>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</si>
  <si>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</si>
  <si>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</si>
  <si>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</si>
  <si>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</si>
  <si>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</si>
  <si>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</si>
  <si>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</si>
  <si>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</si>
  <si>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</si>
  <si>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</si>
  <si>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</si>
  <si>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</si>
  <si>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</si>
  <si>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</si>
  <si>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</si>
  <si>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</si>
  <si>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</si>
  <si>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</si>
  <si>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</si>
  <si>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</si>
  <si>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</si>
  <si>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</si>
  <si>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</si>
  <si>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</si>
  <si>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</si>
  <si>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</si>
  <si>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</si>
  <si>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</si>
  <si>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</si>
  <si>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</si>
  <si>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</si>
  <si>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</si>
  <si>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</si>
  <si>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</si>
  <si>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</si>
  <si>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</si>
  <si>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</si>
  <si>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</si>
  <si>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</si>
  <si>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</si>
  <si>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</si>
  <si>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</si>
  <si>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</si>
  <si>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</si>
  <si>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</si>
  <si>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</si>
  <si>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</si>
  <si>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</si>
  <si>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</si>
  <si>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</si>
  <si>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</si>
  <si>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</si>
  <si>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</si>
  <si>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</si>
  <si>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</si>
  <si>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</si>
  <si>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</si>
  <si>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</si>
  <si>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</si>
  <si>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</si>
  <si>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</si>
  <si>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</si>
  <si>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</si>
  <si>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</si>
  <si>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</si>
  <si>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</si>
  <si>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</si>
  <si>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</si>
  <si>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</si>
  <si>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</si>
  <si>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</si>
  <si>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</si>
  <si>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</si>
  <si>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</si>
  <si>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</si>
  <si>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</si>
  <si>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</si>
  <si>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</si>
  <si>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</si>
  <si>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</si>
  <si>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</si>
  <si>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</si>
  <si>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</si>
  <si>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</si>
  <si>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</si>
  <si>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</si>
  <si>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</si>
  <si>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</si>
  <si>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</si>
  <si>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</si>
  <si>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</si>
  <si>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</si>
  <si>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</si>
  <si>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</si>
  <si>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</si>
  <si>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</si>
  <si>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</si>
  <si>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</si>
  <si>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</si>
  <si>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</si>
  <si>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</si>
  <si>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</si>
  <si>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</si>
  <si>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</si>
  <si>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</si>
  <si>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</si>
  <si>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</si>
  <si>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</si>
  <si>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</si>
  <si>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</si>
  <si>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</si>
  <si>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</si>
  <si>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</si>
  <si>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</si>
  <si>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</si>
  <si>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</si>
  <si>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</si>
  <si>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</si>
  <si>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</si>
  <si>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</si>
  <si>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</si>
  <si>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</si>
  <si>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</si>
  <si>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</si>
  <si>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</si>
  <si>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</si>
  <si>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</si>
  <si>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</si>
  <si>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</si>
  <si>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</si>
  <si>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</si>
  <si>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</si>
  <si>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</si>
  <si>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</si>
  <si>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</si>
  <si>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</si>
  <si>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</si>
  <si>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</si>
  <si>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</si>
  <si>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</si>
  <si>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</si>
  <si>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</si>
  <si>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</si>
  <si>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</si>
  <si>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</si>
  <si>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</si>
  <si>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</si>
  <si>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</si>
  <si>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</si>
  <si>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</si>
  <si>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</si>
  <si>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</si>
  <si>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</si>
  <si>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</si>
  <si>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</si>
  <si>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</si>
  <si>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</si>
  <si>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</si>
  <si>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</si>
  <si>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</si>
  <si>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</si>
  <si>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</si>
  <si>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</si>
  <si>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</si>
  <si>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</si>
  <si>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</si>
  <si>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</si>
  <si>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</si>
  <si>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</si>
  <si>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</si>
  <si>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</si>
  <si>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</si>
  <si>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</si>
  <si>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</si>
  <si>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</si>
  <si>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</si>
  <si>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</si>
  <si>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</si>
  <si>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</si>
  <si>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</si>
  <si>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</si>
  <si>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</si>
  <si>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</si>
  <si>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</si>
  <si>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</si>
  <si>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</si>
  <si>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</si>
  <si>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</si>
  <si>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</si>
  <si>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</si>
  <si>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</si>
  <si>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</si>
  <si>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</si>
  <si>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</si>
  <si>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</si>
  <si>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</si>
  <si>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</si>
  <si>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</si>
  <si>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</si>
  <si>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</si>
  <si>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</si>
  <si>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</si>
  <si>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</si>
  <si>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</si>
  <si>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</si>
  <si>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</si>
  <si>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</si>
  <si>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</si>
  <si>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</si>
  <si>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</si>
  <si>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</si>
  <si>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</si>
  <si>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</si>
  <si>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</si>
  <si>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</si>
  <si>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</si>
  <si>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</si>
  <si>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</si>
  <si>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</si>
  <si>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</si>
  <si>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</si>
  <si>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</si>
  <si>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</si>
  <si>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</si>
  <si>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</si>
  <si>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</si>
  <si>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</si>
  <si>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</si>
  <si>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</si>
  <si>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</si>
  <si>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</si>
  <si>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</si>
  <si>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</si>
  <si>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</si>
  <si>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</si>
  <si>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</si>
  <si>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</si>
  <si>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</si>
  <si>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</si>
  <si>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</si>
  <si>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</si>
  <si>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</si>
  <si>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</si>
  <si>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</si>
  <si>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</si>
  <si>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</si>
  <si>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</si>
  <si>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</si>
  <si>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</si>
  <si>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</si>
  <si>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</si>
  <si>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</si>
  <si>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</si>
  <si>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</si>
  <si>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</si>
  <si>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</si>
  <si>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</si>
  <si>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</si>
  <si>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</si>
  <si>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</si>
  <si>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</si>
  <si>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</si>
  <si>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</si>
  <si>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</si>
  <si>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</si>
  <si>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</si>
  <si>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</si>
  <si>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</si>
  <si>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</si>
  <si>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</si>
  <si>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</si>
  <si>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</si>
  <si>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</si>
  <si>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</si>
  <si>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</si>
  <si>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</si>
  <si>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</si>
  <si>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</si>
  <si>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</si>
  <si>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</si>
  <si>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</si>
  <si>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</si>
  <si>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</si>
  <si>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</si>
  <si>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</si>
  <si>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</si>
  <si>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</si>
  <si>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</si>
  <si>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</si>
  <si>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</si>
  <si>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</si>
  <si>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</si>
  <si>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</si>
  <si>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</si>
  <si>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</si>
  <si>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</si>
  <si>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</si>
  <si>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</si>
  <si>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</si>
  <si>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</si>
  <si>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</si>
  <si>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</si>
  <si>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</si>
  <si>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</si>
  <si>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</si>
  <si>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</si>
  <si>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</si>
  <si>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</si>
  <si>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</si>
  <si>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</si>
  <si>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</si>
  <si>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</si>
  <si>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</si>
  <si>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</si>
  <si>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</si>
  <si>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</si>
  <si>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</si>
  <si>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</si>
  <si>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</si>
  <si>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</si>
  <si>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</si>
  <si>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</si>
  <si>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</si>
  <si>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</si>
  <si>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</si>
  <si>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</si>
  <si>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</si>
  <si>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</si>
  <si>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</si>
  <si>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</si>
  <si>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</si>
  <si>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</si>
  <si>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</si>
  <si>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</si>
  <si>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</si>
  <si>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</si>
  <si>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</si>
  <si>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</si>
  <si>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</si>
  <si>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</si>
  <si>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</si>
  <si>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</si>
  <si>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</si>
  <si>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</si>
  <si>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</si>
  <si>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</si>
  <si>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</si>
  <si>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</si>
  <si>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</si>
  <si>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</si>
  <si>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</si>
  <si>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</si>
  <si>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</si>
  <si>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</si>
  <si>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</si>
  <si>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</si>
  <si>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</si>
  <si>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</si>
  <si>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</si>
  <si>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</si>
  <si>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</si>
  <si>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</si>
  <si>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</si>
  <si>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</si>
  <si>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</si>
  <si>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</si>
  <si>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</si>
  <si>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</si>
  <si>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</si>
  <si>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</si>
  <si>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</si>
  <si>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</si>
  <si>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</si>
  <si>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</si>
  <si>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</si>
  <si>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</si>
  <si>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</si>
  <si>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</si>
  <si>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</si>
  <si>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</si>
  <si>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</si>
  <si>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</si>
  <si>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</si>
  <si>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</si>
  <si>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</si>
  <si>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</si>
  <si>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</si>
  <si>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</si>
  <si>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</si>
  <si>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</si>
  <si>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</si>
  <si>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</si>
  <si>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</si>
  <si>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</si>
  <si>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</si>
  <si>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</si>
  <si>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</si>
  <si>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</si>
  <si>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</si>
  <si>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</si>
  <si>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</si>
  <si>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</si>
  <si>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</si>
  <si>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</si>
  <si>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</si>
  <si>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</si>
  <si>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</si>
  <si>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</si>
  <si>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</si>
  <si>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</si>
  <si>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</si>
  <si>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</si>
  <si>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</si>
  <si>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</si>
  <si>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</si>
  <si>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</si>
  <si>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</si>
  <si>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</si>
  <si>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</si>
  <si>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</si>
  <si>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</si>
  <si>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</si>
  <si>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</si>
  <si>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</si>
  <si>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</si>
  <si>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</si>
  <si>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</si>
  <si>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</si>
  <si>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</si>
  <si>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</si>
  <si>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</si>
  <si>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</si>
  <si>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</si>
  <si>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</si>
  <si>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</si>
  <si>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</si>
  <si>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</si>
  <si>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</si>
  <si>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</si>
  <si>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</si>
  <si>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</si>
  <si>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</si>
  <si>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</si>
  <si>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</si>
  <si>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</si>
  <si>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</si>
  <si>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</si>
  <si>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</si>
  <si>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</si>
  <si>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</si>
  <si>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</si>
  <si>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</si>
  <si>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</si>
  <si>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</si>
  <si>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</si>
  <si>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</si>
  <si>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</si>
  <si>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</si>
  <si>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</si>
  <si>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</si>
  <si>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</si>
  <si>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</si>
  <si>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</si>
  <si>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</si>
  <si>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</si>
  <si>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</si>
  <si>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</si>
  <si>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</si>
  <si>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</si>
  <si>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</si>
  <si>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</si>
  <si>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</si>
  <si>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</si>
  <si>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</si>
  <si>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</si>
  <si>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</si>
  <si>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</si>
  <si>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</si>
  <si>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</si>
  <si>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</si>
  <si>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</si>
  <si>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</si>
  <si>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</si>
  <si>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</si>
  <si>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</si>
  <si>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</si>
  <si>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</si>
  <si>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</si>
  <si>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</si>
  <si>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</si>
  <si>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</si>
  <si>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</si>
  <si>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</si>
  <si>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</si>
  <si>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</si>
  <si>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</si>
  <si>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</si>
  <si>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</si>
  <si>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</si>
  <si>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</si>
  <si>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</si>
  <si>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</si>
  <si>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</si>
  <si>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</si>
  <si>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</si>
  <si>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</si>
  <si>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</si>
  <si>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</si>
  <si>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</si>
  <si>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</si>
  <si>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</si>
  <si>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</si>
  <si>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</si>
  <si>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</si>
  <si>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</si>
  <si>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</si>
  <si>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</si>
  <si>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</si>
  <si>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</si>
  <si>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</si>
  <si>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</si>
  <si>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</si>
  <si>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</si>
  <si>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</si>
  <si>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</si>
  <si>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</si>
  <si>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</si>
  <si>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</si>
  <si>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</si>
  <si>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</si>
  <si>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</si>
  <si>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</si>
  <si>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</si>
  <si>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</si>
  <si>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</si>
  <si>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</si>
  <si>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</si>
  <si>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</si>
  <si>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</si>
  <si>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</si>
  <si>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</si>
  <si>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</si>
  <si>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</si>
  <si>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</si>
  <si>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</si>
  <si>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</si>
  <si>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</si>
  <si>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</si>
  <si>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</si>
  <si>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</si>
  <si>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</si>
  <si>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</si>
  <si>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</si>
  <si>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</si>
  <si>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</si>
  <si>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</si>
  <si>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</si>
  <si>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</si>
  <si>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</si>
  <si>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</si>
  <si>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</si>
  <si>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</si>
  <si>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</si>
  <si>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</si>
  <si>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</si>
  <si>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</si>
  <si>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</si>
  <si>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</si>
  <si>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</si>
  <si>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</si>
  <si>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</si>
  <si>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</si>
  <si>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</si>
  <si>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</si>
  <si>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</si>
  <si>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</si>
  <si>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</si>
  <si>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</si>
  <si>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</si>
  <si>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</si>
  <si>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</si>
  <si>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</si>
  <si>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</si>
  <si>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</si>
  <si>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</si>
  <si>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</si>
  <si>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</si>
  <si>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</si>
  <si>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</si>
  <si>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</si>
  <si>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</si>
  <si>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</si>
  <si>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</si>
  <si>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</si>
  <si>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</si>
  <si>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</si>
  <si>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</si>
  <si>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</si>
  <si>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</si>
  <si>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</si>
  <si>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</si>
  <si>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</si>
  <si>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</si>
  <si>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</si>
  <si>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</si>
  <si>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</si>
  <si>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</si>
  <si>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</si>
  <si>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</si>
  <si>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</si>
  <si>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</si>
  <si>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</si>
  <si>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</si>
  <si>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</si>
  <si>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</si>
  <si>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</si>
  <si>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</si>
  <si>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</si>
  <si>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</si>
  <si>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</si>
  <si>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</si>
  <si>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</si>
  <si>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</si>
  <si>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</si>
  <si>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</si>
  <si>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</si>
  <si>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</si>
  <si>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</si>
  <si>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</si>
  <si>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</si>
  <si>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</si>
  <si>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</si>
  <si>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</si>
  <si>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</si>
  <si>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</si>
  <si>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</si>
  <si>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</si>
  <si>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</si>
  <si>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</si>
  <si>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</si>
  <si>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</si>
  <si>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</si>
  <si>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</si>
  <si>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</si>
  <si>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</si>
  <si>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</si>
  <si>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</si>
  <si>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</si>
  <si>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</si>
  <si>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</si>
  <si>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</si>
  <si>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</si>
  <si>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</si>
  <si>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</si>
  <si>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</si>
  <si>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</si>
  <si>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</si>
  <si>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</si>
  <si>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</si>
  <si>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</si>
  <si>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</si>
  <si>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</si>
  <si>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</si>
  <si>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</si>
  <si>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</si>
  <si>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</si>
  <si>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</si>
  <si>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</si>
  <si>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</si>
  <si>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</si>
  <si>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</si>
  <si>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</si>
  <si>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</si>
  <si>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</si>
  <si>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</si>
  <si>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</si>
  <si>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</si>
  <si>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</si>
  <si>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</si>
  <si>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</si>
  <si>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</si>
  <si>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</si>
  <si>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</si>
  <si>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</si>
  <si>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</si>
  <si>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</si>
  <si>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</si>
  <si>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</si>
  <si>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</si>
  <si>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</si>
  <si>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</si>
  <si>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</si>
  <si>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</si>
  <si>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</si>
  <si>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</si>
  <si>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</si>
  <si>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</si>
  <si>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</si>
  <si>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</si>
  <si>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</si>
  <si>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</si>
  <si>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</si>
  <si>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</si>
  <si>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</si>
  <si>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</si>
  <si>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</si>
  <si>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</si>
  <si>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</si>
  <si>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</si>
  <si>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</si>
  <si>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</si>
  <si>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</si>
  <si>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</si>
  <si>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</si>
  <si>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</si>
  <si>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</si>
  <si>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</si>
  <si>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</si>
  <si>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</si>
  <si>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</si>
  <si>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</si>
  <si>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</si>
  <si>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</si>
  <si>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</si>
  <si>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</si>
  <si>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</si>
  <si>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</si>
  <si>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</si>
  <si>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</si>
  <si>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</si>
  <si>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</si>
  <si>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</si>
  <si>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</si>
  <si>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</si>
  <si>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</si>
  <si>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</si>
  <si>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</si>
  <si>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</si>
  <si>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</si>
  <si>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</si>
  <si>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</si>
  <si>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</si>
  <si>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</si>
  <si>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</si>
  <si>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</si>
  <si>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</si>
  <si>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</si>
  <si>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</si>
  <si>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</si>
  <si>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</si>
  <si>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</si>
  <si>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</si>
  <si>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</si>
  <si>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</si>
  <si>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</si>
  <si>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</si>
  <si>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</si>
  <si>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</si>
  <si>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</si>
  <si>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</si>
  <si>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</si>
  <si>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</si>
  <si>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</si>
  <si>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</si>
  <si>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</si>
  <si>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</si>
  <si>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</si>
  <si>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</si>
  <si>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</si>
  <si>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</si>
  <si>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</si>
  <si>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</si>
  <si>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</si>
  <si>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</si>
  <si>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</si>
  <si>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</si>
  <si>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</si>
  <si>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</si>
  <si>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</si>
  <si>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</si>
  <si>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</si>
  <si>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</si>
  <si>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</si>
  <si>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</si>
  <si>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</si>
  <si>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</si>
  <si>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</si>
  <si>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</si>
  <si>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</si>
  <si>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</si>
  <si>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</si>
  <si>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</si>
  <si>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</si>
  <si>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</si>
  <si>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</si>
  <si>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</si>
  <si>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</si>
  <si>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</si>
  <si>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</si>
  <si>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</si>
  <si>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</si>
  <si>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</si>
  <si>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</si>
  <si>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</si>
  <si>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</si>
  <si>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</si>
  <si>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</si>
  <si>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</si>
  <si>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</si>
  <si>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</si>
  <si>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</si>
  <si>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</si>
  <si>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</si>
  <si>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</si>
  <si>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</si>
  <si>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</si>
  <si>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</si>
  <si>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</si>
  <si>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</si>
  <si>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</si>
  <si>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</si>
  <si>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</si>
  <si>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</si>
  <si>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</si>
  <si>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</si>
  <si>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</si>
  <si>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</si>
  <si>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</si>
  <si>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</si>
  <si>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</si>
  <si>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</si>
  <si>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</si>
  <si>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</si>
  <si>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</si>
  <si>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</si>
  <si>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</si>
  <si>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</si>
  <si>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</si>
  <si>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</si>
  <si>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</si>
  <si>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</si>
  <si>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</si>
  <si>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</si>
  <si>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</si>
  <si>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</si>
  <si>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</si>
  <si>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</si>
  <si>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</si>
  <si>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</si>
  <si>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</si>
  <si>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</si>
  <si>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</si>
  <si>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</si>
  <si>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</si>
  <si>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</si>
  <si>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</si>
  <si>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</si>
  <si>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</si>
  <si>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</si>
  <si>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</si>
  <si>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</si>
  <si>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</si>
  <si>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</si>
  <si>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</si>
  <si>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</si>
  <si>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</si>
  <si>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</si>
  <si>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</si>
  <si>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</si>
  <si>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</si>
  <si>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</si>
  <si>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</si>
  <si>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</si>
  <si>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</si>
  <si>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</si>
  <si>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</si>
  <si>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</si>
  <si>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</si>
  <si>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</si>
  <si>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</si>
  <si>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</si>
  <si>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</si>
  <si>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</si>
  <si>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</si>
  <si>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</si>
  <si>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</si>
  <si>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</si>
  <si>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</si>
  <si>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</si>
  <si>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</si>
  <si>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</si>
  <si>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</si>
  <si>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</si>
  <si>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</si>
  <si>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</si>
  <si>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</si>
  <si>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</si>
  <si>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</si>
  <si>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</si>
  <si>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</si>
  <si>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</si>
  <si>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</si>
  <si>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</si>
  <si>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</si>
  <si>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</si>
  <si>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</si>
  <si>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</si>
  <si>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</si>
  <si>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</si>
  <si>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</si>
  <si>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</si>
  <si>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</si>
  <si>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</si>
  <si>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</si>
  <si>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</si>
  <si>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</si>
  <si>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</si>
  <si>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</si>
  <si>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</si>
  <si>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</si>
  <si>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</si>
  <si>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</si>
  <si>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</si>
  <si>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</si>
  <si>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</si>
  <si>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</si>
  <si>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</si>
  <si>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</si>
  <si>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</si>
  <si>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</si>
  <si>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</si>
  <si>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</si>
  <si>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</si>
  <si>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</si>
  <si>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</si>
  <si>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</si>
  <si>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</si>
  <si>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</si>
  <si>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</si>
  <si>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</si>
  <si>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</si>
  <si>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</si>
  <si>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</si>
  <si>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</si>
  <si>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</si>
  <si>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</si>
  <si>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</si>
  <si>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</si>
  <si>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</si>
  <si>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</si>
  <si>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</si>
  <si>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</si>
  <si>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</si>
  <si>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</si>
  <si>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</si>
  <si>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</si>
  <si>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</si>
  <si>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</si>
  <si>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</si>
  <si>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</si>
  <si>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</si>
  <si>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</si>
  <si>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</si>
  <si>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</si>
  <si>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</si>
  <si>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</si>
  <si>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</si>
  <si>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</si>
  <si>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</si>
  <si>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</si>
  <si>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</si>
  <si>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</si>
  <si>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</si>
  <si>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</si>
  <si>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</si>
  <si>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</si>
  <si>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</si>
  <si>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</si>
  <si>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</si>
  <si>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</si>
  <si>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</si>
  <si>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</si>
  <si>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</si>
  <si>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</si>
  <si>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</si>
  <si>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</si>
  <si>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</si>
  <si>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</si>
  <si>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</si>
  <si>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</si>
  <si>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</si>
  <si>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</si>
  <si>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</si>
  <si>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</si>
  <si>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</si>
  <si>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</si>
  <si>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</si>
  <si>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</si>
  <si>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</si>
  <si>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</si>
  <si>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</si>
  <si>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</si>
  <si>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</si>
  <si>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</si>
  <si>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</si>
  <si>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</si>
  <si>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</si>
  <si>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</si>
  <si>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</si>
  <si>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</si>
  <si>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</si>
  <si>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</si>
  <si>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</si>
  <si>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</si>
  <si>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</si>
  <si>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</si>
  <si>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</si>
  <si>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</si>
  <si>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</si>
  <si>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</si>
  <si>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</si>
  <si>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</si>
  <si>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</si>
  <si>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</si>
  <si>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</si>
  <si>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</si>
  <si>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</si>
  <si>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</si>
  <si>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</si>
  <si>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</si>
  <si>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</si>
  <si>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</si>
  <si>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</si>
  <si>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</si>
  <si>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</si>
  <si>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</si>
  <si>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</si>
  <si>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</si>
  <si>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</si>
  <si>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</si>
  <si>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</si>
  <si>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</si>
  <si>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</si>
  <si>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</si>
  <si>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</si>
  <si>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</si>
  <si>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</si>
  <si>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</si>
  <si>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</si>
  <si>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</si>
  <si>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</si>
  <si>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</si>
  <si>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</si>
  <si>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</si>
  <si>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</si>
  <si>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</si>
  <si>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</si>
  <si>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</si>
  <si>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</si>
  <si>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</si>
  <si>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</si>
  <si>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</si>
  <si>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</si>
  <si>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</si>
  <si>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</si>
  <si>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</si>
  <si>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</si>
  <si>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</si>
  <si>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</si>
  <si>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</si>
  <si>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</si>
  <si>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</si>
  <si>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</si>
  <si>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</si>
  <si>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</si>
  <si>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</si>
  <si>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</si>
  <si>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</si>
  <si>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</si>
  <si>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</si>
  <si>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</si>
  <si>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</si>
  <si>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</si>
  <si>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</si>
  <si>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</si>
  <si>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</si>
  <si>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</si>
  <si>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</si>
  <si>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</si>
  <si>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</si>
  <si>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</si>
  <si>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</si>
  <si>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</si>
  <si>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</si>
  <si>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</si>
  <si>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</si>
  <si>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</si>
  <si>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</si>
  <si>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</si>
  <si>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</si>
  <si>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</si>
  <si>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</si>
  <si>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</si>
  <si>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</si>
  <si>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</si>
  <si>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</si>
  <si>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</si>
  <si>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</si>
  <si>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</si>
  <si>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</si>
  <si>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</si>
  <si>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</si>
  <si>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</si>
  <si>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</si>
  <si>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</si>
  <si>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</si>
  <si>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</si>
  <si>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</si>
  <si>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</si>
  <si>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</si>
  <si>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</si>
  <si>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</si>
  <si>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</si>
  <si>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</si>
  <si>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</si>
  <si>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</si>
  <si>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</si>
  <si>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</si>
  <si>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</si>
  <si>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</si>
  <si>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</si>
  <si>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</si>
  <si>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</si>
  <si>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</si>
  <si>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</si>
  <si>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</si>
  <si>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</si>
  <si>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</si>
  <si>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</si>
  <si>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</si>
  <si>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</si>
  <si>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</si>
  <si>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</si>
  <si>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</si>
  <si>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</si>
  <si>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</si>
  <si>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</si>
  <si>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</si>
  <si>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</si>
  <si>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</si>
  <si>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</si>
  <si>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</si>
  <si>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</si>
  <si>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</si>
  <si>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</si>
  <si>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</si>
  <si>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</si>
  <si>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</si>
  <si>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</si>
  <si>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</si>
  <si>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</si>
  <si>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</si>
  <si>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</si>
  <si>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</si>
  <si>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</si>
  <si>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</si>
  <si>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</si>
  <si>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</si>
  <si>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</si>
  <si>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</si>
  <si>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</si>
  <si>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</si>
  <si>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</si>
  <si>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</si>
  <si>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</si>
  <si>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</si>
  <si>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</si>
  <si>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</si>
  <si>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</si>
  <si>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</si>
  <si>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</si>
  <si>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</si>
  <si>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</si>
  <si>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</si>
  <si>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</si>
  <si>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</si>
  <si>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</si>
  <si>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</si>
  <si>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</si>
  <si>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</si>
  <si>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</si>
  <si>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</si>
  <si>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</si>
  <si>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</si>
  <si>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</si>
  <si>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</si>
  <si>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</si>
  <si>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</si>
  <si>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</si>
  <si>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</si>
  <si>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</si>
  <si>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</si>
  <si>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</si>
  <si>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</si>
  <si>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</si>
  <si>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</si>
  <si>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</si>
  <si>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</si>
  <si>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</si>
  <si>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</si>
  <si>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</si>
  <si>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</si>
  <si>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</si>
  <si>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</si>
  <si>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</si>
  <si>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</si>
  <si>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</si>
  <si>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</si>
  <si>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</si>
  <si>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</si>
  <si>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</si>
  <si>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</si>
  <si>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</si>
  <si>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</si>
  <si>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</si>
  <si>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</si>
  <si>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</si>
  <si>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</si>
  <si>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</si>
  <si>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</si>
  <si>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</si>
  <si>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</si>
  <si>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</si>
  <si>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</si>
  <si>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</si>
  <si>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</si>
  <si>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</si>
  <si>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</si>
  <si>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</si>
  <si>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</si>
  <si>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</si>
  <si>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</si>
  <si>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</si>
  <si>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</si>
  <si>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</si>
  <si>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</si>
  <si>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</si>
  <si>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</si>
  <si>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</si>
  <si>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</si>
  <si>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</si>
  <si>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</si>
  <si>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</si>
  <si>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</si>
  <si>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</si>
  <si>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</si>
  <si>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</si>
  <si>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</si>
  <si>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</si>
  <si>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</si>
  <si>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</si>
  <si>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</si>
  <si>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</si>
  <si>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</si>
  <si>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</si>
  <si>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</si>
  <si>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</si>
  <si>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</si>
  <si>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</si>
  <si>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</si>
  <si>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</si>
  <si>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</si>
  <si>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</si>
  <si>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</si>
  <si>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</si>
  <si>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</si>
  <si>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</si>
  <si>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</si>
  <si>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</si>
  <si>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</si>
  <si>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</si>
  <si>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</si>
  <si>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</si>
  <si>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</si>
  <si>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</si>
  <si>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</si>
  <si>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</si>
  <si>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</si>
  <si>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</si>
  <si>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</si>
  <si>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</si>
  <si>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</si>
  <si>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</si>
  <si>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</si>
  <si>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</si>
  <si>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</si>
  <si>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</si>
  <si>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</si>
  <si>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</si>
  <si>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</si>
  <si>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</si>
  <si>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</si>
  <si>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</si>
  <si>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</si>
  <si>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</si>
  <si>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</si>
  <si>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</si>
  <si>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</si>
  <si>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</si>
  <si>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</si>
  <si>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</si>
  <si>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</si>
  <si>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</si>
  <si>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</si>
  <si>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</si>
  <si>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</si>
  <si>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</si>
  <si>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</si>
  <si>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</si>
  <si>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</si>
  <si>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</si>
  <si>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</si>
  <si>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</si>
  <si>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</si>
  <si>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</si>
  <si>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</si>
  <si>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</si>
  <si>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</si>
  <si>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</si>
  <si>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</si>
  <si>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</si>
  <si>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</si>
  <si>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</si>
  <si>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</si>
  <si>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</si>
  <si>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</si>
  <si>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</si>
  <si>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</si>
  <si>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</si>
  <si>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</si>
  <si>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</si>
  <si>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</si>
  <si>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</si>
  <si>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</si>
  <si>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</si>
  <si>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</si>
  <si>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</si>
  <si>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</si>
  <si>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</si>
  <si>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</si>
  <si>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</si>
  <si>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</si>
  <si>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</si>
  <si>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</si>
  <si>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</si>
  <si>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</si>
  <si>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</si>
  <si>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</si>
  <si>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</si>
  <si>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</si>
  <si>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</si>
  <si>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</si>
  <si>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</si>
  <si>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</si>
  <si>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</si>
  <si>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</si>
  <si>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</si>
  <si>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</si>
  <si>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</si>
  <si>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</si>
  <si>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</si>
  <si>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</si>
  <si>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</si>
  <si>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</si>
  <si>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</si>
  <si>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</si>
  <si>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</si>
  <si>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</si>
  <si>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</si>
  <si>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</si>
  <si>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</si>
  <si>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</si>
  <si>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</si>
  <si>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</si>
  <si>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</si>
  <si>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</si>
  <si>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</si>
  <si>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</si>
  <si>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</si>
  <si>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</si>
  <si>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</si>
  <si>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</si>
  <si>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</si>
  <si>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</si>
  <si>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</si>
  <si>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</si>
  <si>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</si>
  <si>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</si>
  <si>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</si>
  <si>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</si>
  <si>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</si>
  <si>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</si>
  <si>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</si>
  <si>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</si>
  <si>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</si>
  <si>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</si>
  <si>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</si>
  <si>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</si>
  <si>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</si>
  <si>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</si>
  <si>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</si>
  <si>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</si>
  <si>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</si>
  <si>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</si>
  <si>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</si>
  <si>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</si>
  <si>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</si>
  <si>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</si>
  <si>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</si>
  <si>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</si>
  <si>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</si>
  <si>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</si>
  <si>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</si>
  <si>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</si>
  <si>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</si>
  <si>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</si>
  <si>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</si>
  <si>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</si>
  <si>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</si>
  <si>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</si>
  <si>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</si>
  <si>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</si>
  <si>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</si>
  <si>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</si>
  <si>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</si>
  <si>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</si>
  <si>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</si>
  <si>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</si>
  <si>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</si>
  <si>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</si>
  <si>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</si>
  <si>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</si>
  <si>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</si>
  <si>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</si>
  <si>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</si>
  <si>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</si>
  <si>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</si>
  <si>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</si>
  <si>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</si>
  <si>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</si>
  <si>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</si>
  <si>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</si>
  <si>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</si>
  <si>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</si>
  <si>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</si>
  <si>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</si>
  <si>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</si>
  <si>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</si>
  <si>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</si>
  <si>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</si>
  <si>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</si>
  <si>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</si>
  <si>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</si>
  <si>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</si>
  <si>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</si>
  <si>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</si>
  <si>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</si>
  <si>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</si>
  <si>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</si>
  <si>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</si>
  <si>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</si>
  <si>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</si>
  <si>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</si>
  <si>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</si>
  <si>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</si>
  <si>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</si>
  <si>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</si>
  <si>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</si>
  <si>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</si>
  <si>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</si>
  <si>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</si>
  <si>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</si>
  <si>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</si>
  <si>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</si>
  <si>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</si>
  <si>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</si>
  <si>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</si>
  <si>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</si>
  <si>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</si>
  <si>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</si>
  <si>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</si>
  <si>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</si>
  <si>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</si>
  <si>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</si>
  <si>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</si>
  <si>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</si>
  <si>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</si>
  <si>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</si>
  <si>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</si>
  <si>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</si>
  <si>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</si>
  <si>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</si>
  <si>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</si>
  <si>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</si>
  <si>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</si>
  <si>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</si>
  <si>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</si>
  <si>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</si>
  <si>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</si>
  <si>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</si>
  <si>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</si>
  <si>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</si>
  <si>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</si>
  <si>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</si>
  <si>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</si>
  <si>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</si>
  <si>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</si>
  <si>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</si>
  <si>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</si>
  <si>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</si>
  <si>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</si>
  <si>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</si>
  <si>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</si>
  <si>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</si>
  <si>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</si>
  <si>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</si>
  <si>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</si>
  <si>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</si>
  <si>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</si>
  <si>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</si>
  <si>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</si>
  <si>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</si>
  <si>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</si>
  <si>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</si>
  <si>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</si>
  <si>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</si>
  <si>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</si>
  <si>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</si>
  <si>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</si>
  <si>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</si>
  <si>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</si>
  <si>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</si>
  <si>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</si>
  <si>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</si>
  <si>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</si>
  <si>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</si>
  <si>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</si>
  <si>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</si>
  <si>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</si>
  <si>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</si>
  <si>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</si>
  <si>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</si>
  <si>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</si>
  <si>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</si>
  <si>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</si>
  <si>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</si>
  <si>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</si>
  <si>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</si>
  <si>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</si>
  <si>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</si>
  <si>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</si>
  <si>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</si>
  <si>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</si>
  <si>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</si>
  <si>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</si>
  <si>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</si>
  <si>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</si>
  <si>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</si>
  <si>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</si>
  <si>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</si>
  <si>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</si>
  <si>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</si>
  <si>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</si>
  <si>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</si>
  <si>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</si>
  <si>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</si>
  <si>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</si>
  <si>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</si>
  <si>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</si>
  <si>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</si>
  <si>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</si>
  <si>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</si>
  <si>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</si>
  <si>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</si>
  <si>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</si>
  <si>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</si>
  <si>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</si>
  <si>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</si>
  <si>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</si>
  <si>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</si>
  <si>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</si>
  <si>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</si>
  <si>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</si>
  <si>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</si>
  <si>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</si>
  <si>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</si>
  <si>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</si>
  <si>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</si>
  <si>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</si>
  <si>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</si>
  <si>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</si>
  <si>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</si>
  <si>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</si>
  <si>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</si>
  <si>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</si>
  <si>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</si>
  <si>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</si>
  <si>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</si>
  <si>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</si>
  <si>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</si>
  <si>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</si>
  <si>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</si>
  <si>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</si>
  <si>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</si>
  <si>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</si>
  <si>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</si>
  <si>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</si>
  <si>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</si>
  <si>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</si>
  <si>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</si>
  <si>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</si>
  <si>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</si>
  <si>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</si>
  <si>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</si>
  <si>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</si>
  <si>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</si>
  <si>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</si>
  <si>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</si>
  <si>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</si>
  <si>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</si>
  <si>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</si>
  <si>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</si>
  <si>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</si>
  <si>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</si>
  <si>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</si>
  <si>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</si>
  <si>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</si>
  <si>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</si>
  <si>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</si>
  <si>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</si>
  <si>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</si>
  <si>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</si>
  <si>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</si>
  <si>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</si>
  <si>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</si>
  <si>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</si>
  <si>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</si>
  <si>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</si>
  <si>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</si>
  <si>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</si>
  <si>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</si>
  <si>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</si>
  <si>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</si>
  <si>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</si>
  <si>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</si>
  <si>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</si>
  <si>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</si>
  <si>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</si>
  <si>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</si>
  <si>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</si>
  <si>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</si>
  <si>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</si>
  <si>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</si>
  <si>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</si>
  <si>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</si>
  <si>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</si>
  <si>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</si>
  <si>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</si>
  <si>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</si>
  <si>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</si>
  <si>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</si>
  <si>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</si>
  <si>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</si>
  <si>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</si>
  <si>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</si>
  <si>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</si>
  <si>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</si>
  <si>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</si>
  <si>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</si>
  <si>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</si>
  <si>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</si>
  <si>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</si>
  <si>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</si>
  <si>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</si>
  <si>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</si>
  <si>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</si>
  <si>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</si>
  <si>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</si>
  <si>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</si>
  <si>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</si>
  <si>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</si>
  <si>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</si>
  <si>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</si>
  <si>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</si>
  <si>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</si>
  <si>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</si>
  <si>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</si>
  <si>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</si>
  <si>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</si>
  <si>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</si>
  <si>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</si>
  <si>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</si>
  <si>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</si>
  <si>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</si>
  <si>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</si>
  <si>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</si>
  <si>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</si>
  <si>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</si>
  <si>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</si>
  <si>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</si>
  <si>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</si>
  <si>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</si>
  <si>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</si>
  <si>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</si>
  <si>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</si>
  <si>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</si>
  <si>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</si>
  <si>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</si>
  <si>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</si>
  <si>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</si>
  <si>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</si>
  <si>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</si>
  <si>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</si>
  <si>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</si>
  <si>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</si>
  <si>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</si>
  <si>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</si>
  <si>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</si>
  <si>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</si>
  <si>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</si>
  <si>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</si>
  <si>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</si>
  <si>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</si>
  <si>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</si>
  <si>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</si>
  <si>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</si>
  <si>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</si>
  <si>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</si>
  <si>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</si>
  <si>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</si>
  <si>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</si>
  <si>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</si>
  <si>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</si>
  <si>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</si>
  <si>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</si>
  <si>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</si>
  <si>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</si>
  <si>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</si>
  <si>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</si>
  <si>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</si>
  <si>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</si>
  <si>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</si>
  <si>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</si>
  <si>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</si>
  <si>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</si>
  <si>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</si>
  <si>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</si>
  <si>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</si>
  <si>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</si>
  <si>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</si>
  <si>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</si>
  <si>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</si>
  <si>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</si>
  <si>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</si>
  <si>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</si>
  <si>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</si>
  <si>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</si>
  <si>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</si>
  <si>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</si>
  <si>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</si>
  <si>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</si>
  <si>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</si>
  <si>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</si>
  <si>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</si>
  <si>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</si>
  <si>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</si>
  <si>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</si>
  <si>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</si>
  <si>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</si>
  <si>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</si>
  <si>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</si>
  <si>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</si>
  <si>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</si>
  <si>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</si>
  <si>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</si>
  <si>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</si>
  <si>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</si>
  <si>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</si>
  <si>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</si>
  <si>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</si>
  <si>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</si>
  <si>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</si>
  <si>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</si>
  <si>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</si>
  <si>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</si>
  <si>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</si>
  <si>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</si>
  <si>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</si>
  <si>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</si>
  <si>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</si>
  <si>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</si>
  <si>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</si>
  <si>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</si>
  <si>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</si>
  <si>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</si>
  <si>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</si>
  <si>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</si>
  <si>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</si>
  <si>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</si>
  <si>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</si>
  <si>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</si>
  <si>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</si>
  <si>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</si>
  <si>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</si>
  <si>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</si>
  <si>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</si>
  <si>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</si>
  <si>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</si>
  <si>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</si>
  <si>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</si>
  <si>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</si>
  <si>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</si>
  <si>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</si>
  <si>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</si>
  <si>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</si>
  <si>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</si>
  <si>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</si>
  <si>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</si>
  <si>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</si>
  <si>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</si>
  <si>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</si>
  <si>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</si>
  <si>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</si>
  <si>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</si>
  <si>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</si>
  <si>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</si>
  <si>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</si>
  <si>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</si>
  <si>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</si>
  <si>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</si>
  <si>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</si>
  <si>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</si>
  <si>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</si>
  <si>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</si>
  <si>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</si>
  <si>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</si>
  <si>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</si>
  <si>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</si>
  <si>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</si>
  <si>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</si>
  <si>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</si>
  <si>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</si>
  <si>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</si>
  <si>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</si>
  <si>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</si>
  <si>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</si>
  <si>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</si>
  <si>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</si>
  <si>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</si>
  <si>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</si>
  <si>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</si>
  <si>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</si>
  <si>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</si>
  <si>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</si>
  <si>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</si>
  <si>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</si>
  <si>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</si>
  <si>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</si>
  <si>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</si>
  <si>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</si>
  <si>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</si>
  <si>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</si>
  <si>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</si>
  <si>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</si>
  <si>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</si>
  <si>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</si>
  <si>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</si>
  <si>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</si>
  <si>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</si>
  <si>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</si>
  <si>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</si>
  <si>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</si>
  <si>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</si>
  <si>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</si>
  <si>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</si>
  <si>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</si>
  <si>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</si>
  <si>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</si>
  <si>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</si>
  <si>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</si>
  <si>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</si>
  <si>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</si>
  <si>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</si>
  <si>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</si>
  <si>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</si>
  <si>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</si>
  <si>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</si>
  <si>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</si>
  <si>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</si>
  <si>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</si>
  <si>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</si>
  <si>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</si>
  <si>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</si>
  <si>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</si>
  <si>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</si>
  <si>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</si>
  <si>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</si>
  <si>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</si>
  <si>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</si>
  <si>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</si>
  <si>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</si>
  <si>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</si>
  <si>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</si>
  <si>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</si>
  <si>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</si>
  <si>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</si>
  <si>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</si>
  <si>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</si>
  <si>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</si>
  <si>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</si>
  <si>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</si>
  <si>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</si>
  <si>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</si>
  <si>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</si>
  <si>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</si>
  <si>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</si>
  <si>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</si>
  <si>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</si>
  <si>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</si>
  <si>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</si>
  <si>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</si>
  <si>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</si>
  <si>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</si>
  <si>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</si>
  <si>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</si>
  <si>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</si>
  <si>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</si>
  <si>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</si>
  <si>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</si>
  <si>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</si>
  <si>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</si>
  <si>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</si>
  <si>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</si>
  <si>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</si>
  <si>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</si>
  <si>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</si>
  <si>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</si>
  <si>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</si>
  <si>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</si>
  <si>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</si>
  <si>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</si>
  <si>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</si>
  <si>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</si>
  <si>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</si>
  <si>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</si>
  <si>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</si>
  <si>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</si>
  <si>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</si>
  <si>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</si>
  <si>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</si>
  <si>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</si>
  <si>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</si>
  <si>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</si>
  <si>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</si>
  <si>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</si>
  <si>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</si>
  <si>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</si>
  <si>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</si>
  <si>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</si>
  <si>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</si>
  <si>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</si>
  <si>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</si>
  <si>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</si>
  <si>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</si>
  <si>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</si>
  <si>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</si>
  <si>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</si>
  <si>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</si>
  <si>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</si>
  <si>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</si>
  <si>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</si>
  <si>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</si>
  <si>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</si>
  <si>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</si>
  <si>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</si>
  <si>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</si>
  <si>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</si>
  <si>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</si>
  <si>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</si>
  <si>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</si>
  <si>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</si>
  <si>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</si>
  <si>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</si>
  <si>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</si>
  <si>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</si>
  <si>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</si>
  <si>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</si>
  <si>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</si>
  <si>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</si>
  <si>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</si>
  <si>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</si>
  <si>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</si>
  <si>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</si>
  <si>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</si>
  <si>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</si>
  <si>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</si>
  <si>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</si>
  <si>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</si>
  <si>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</si>
  <si>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</si>
  <si>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</si>
  <si>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</si>
  <si>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</si>
  <si>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</si>
  <si>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</si>
  <si>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</si>
  <si>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</si>
  <si>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</si>
  <si>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</si>
  <si>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</si>
  <si>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</si>
  <si>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</si>
  <si>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</si>
  <si>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</si>
  <si>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</si>
  <si>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</si>
  <si>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</si>
  <si>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</si>
  <si>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</si>
  <si>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</si>
  <si>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</si>
  <si>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</si>
  <si>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</si>
  <si>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</si>
  <si>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</si>
  <si>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</si>
  <si>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</si>
  <si>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</si>
  <si>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</si>
  <si>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</si>
  <si>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</si>
  <si>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</si>
  <si>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</si>
  <si>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</si>
  <si>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</si>
  <si>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</si>
  <si>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</si>
  <si>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</si>
  <si>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</si>
  <si>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</si>
  <si>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</si>
  <si>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</si>
  <si>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</si>
  <si>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</si>
  <si>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</si>
  <si>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</si>
  <si>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</si>
  <si>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</si>
  <si>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</si>
  <si>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</si>
  <si>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</si>
  <si>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</si>
  <si>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</si>
  <si>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</si>
  <si>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</si>
  <si>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</si>
  <si>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</si>
  <si>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</si>
  <si>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</si>
  <si>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</si>
  <si>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</si>
  <si>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</si>
  <si>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</si>
  <si>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</si>
  <si>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</si>
  <si>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</si>
  <si>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</si>
  <si>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</si>
  <si>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</si>
  <si>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</si>
  <si>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</si>
  <si>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</si>
  <si>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</si>
  <si>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</si>
  <si>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</si>
  <si>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</si>
  <si>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</si>
  <si>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</si>
  <si>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</si>
  <si>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</si>
  <si>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</si>
  <si>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</si>
  <si>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</si>
  <si>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</si>
  <si>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</si>
  <si>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</si>
  <si>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</si>
  <si>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</si>
  <si>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</si>
  <si>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</si>
  <si>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</si>
  <si>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</si>
  <si>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</si>
  <si>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</si>
  <si>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</si>
  <si>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</si>
  <si>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</si>
  <si>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</si>
  <si>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</si>
  <si>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</si>
  <si>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</si>
  <si>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</si>
  <si>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</si>
  <si>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</si>
  <si>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</si>
  <si>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</si>
  <si>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</si>
  <si>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</si>
  <si>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</si>
  <si>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</si>
  <si>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</si>
  <si>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</si>
  <si>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</si>
  <si>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</si>
  <si>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</si>
  <si>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</si>
  <si>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</si>
  <si>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</si>
  <si>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</si>
  <si>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</si>
  <si>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</si>
  <si>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</si>
  <si>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</si>
  <si>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</si>
  <si>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</si>
  <si>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</si>
  <si>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</si>
  <si>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</si>
  <si>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</si>
  <si>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</si>
  <si>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</si>
  <si>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</si>
  <si>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</si>
  <si>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</si>
  <si>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</si>
  <si>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</si>
  <si>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</si>
  <si>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</si>
  <si>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</si>
  <si>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</si>
  <si>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</si>
  <si>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</si>
  <si>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</si>
  <si>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</si>
  <si>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</si>
  <si>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</si>
  <si>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</si>
  <si>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</si>
  <si>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</si>
  <si>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</si>
  <si>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</si>
  <si>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</si>
  <si>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</si>
  <si>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</si>
  <si>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</si>
  <si>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</si>
  <si>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</si>
  <si>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</si>
  <si>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</si>
  <si>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</si>
  <si>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</si>
  <si>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</si>
  <si>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</si>
  <si>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</si>
  <si>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</si>
  <si>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</si>
  <si>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</si>
  <si>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</si>
  <si>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</si>
  <si>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</si>
  <si>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</si>
  <si>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</si>
  <si>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</si>
  <si>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</si>
  <si>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</si>
  <si>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</si>
  <si>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</si>
  <si>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</si>
  <si>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</si>
  <si>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</si>
  <si>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</si>
  <si>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</si>
  <si>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</si>
  <si>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</si>
  <si>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</si>
  <si>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</si>
  <si>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</si>
  <si>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</si>
  <si>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</si>
  <si>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</si>
  <si>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</si>
  <si>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</si>
  <si>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</si>
  <si>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</si>
  <si>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</si>
  <si>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</si>
  <si>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</si>
  <si>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</si>
  <si>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</si>
  <si>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</si>
  <si>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</si>
  <si>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</si>
  <si>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</si>
  <si>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</si>
  <si>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</si>
  <si>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</si>
  <si>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</si>
  <si>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</si>
  <si>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</si>
  <si>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</si>
  <si>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</si>
  <si>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</si>
  <si>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</si>
  <si>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</si>
  <si>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</si>
  <si>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</si>
  <si>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</si>
  <si>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</si>
  <si>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</si>
  <si>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</si>
  <si>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</si>
  <si>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</si>
  <si>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</si>
  <si>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</si>
  <si>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</si>
  <si>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</si>
  <si>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</si>
  <si>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</si>
  <si>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</si>
  <si>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</si>
  <si>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</si>
  <si>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</si>
  <si>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</si>
  <si>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</si>
  <si>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</si>
  <si>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</si>
  <si>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</si>
  <si>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</si>
  <si>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</si>
  <si>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</si>
  <si>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</si>
  <si>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</si>
  <si>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</si>
  <si>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</si>
  <si>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</si>
  <si>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</si>
  <si>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</si>
  <si>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</si>
  <si>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</si>
  <si>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</si>
  <si>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</si>
  <si>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</si>
  <si>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</si>
  <si>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</si>
  <si>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</si>
  <si>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</si>
  <si>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</si>
  <si>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</si>
  <si>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</si>
  <si>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</si>
  <si>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</si>
  <si>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</si>
  <si>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</si>
  <si>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</si>
  <si>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</si>
  <si>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</si>
  <si>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</si>
  <si>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</si>
  <si>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</si>
  <si>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</si>
  <si>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</si>
  <si>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</si>
  <si>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</si>
  <si>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</si>
  <si>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</si>
  <si>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</si>
  <si>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</si>
  <si>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</si>
  <si>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</si>
  <si>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</si>
  <si>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</si>
  <si>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</si>
  <si>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</si>
  <si>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</si>
  <si>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</si>
  <si>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</si>
  <si>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</si>
  <si>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</si>
  <si>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</si>
  <si>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</si>
  <si>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</si>
  <si>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</si>
  <si>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</si>
  <si>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</si>
  <si>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</si>
  <si>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</si>
  <si>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</si>
  <si>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</si>
  <si>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</si>
  <si>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</si>
  <si>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</si>
  <si>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</si>
  <si>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</si>
  <si>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</si>
  <si>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</si>
  <si>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</si>
  <si>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</si>
  <si>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</si>
  <si>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</si>
  <si>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</si>
  <si>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</si>
  <si>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</si>
  <si>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</si>
  <si>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</si>
  <si>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</si>
  <si>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</si>
  <si>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</si>
  <si>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</si>
  <si>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</si>
  <si>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</si>
  <si>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</si>
  <si>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</si>
  <si>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</si>
  <si>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</si>
  <si>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</si>
  <si>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</si>
  <si>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</si>
  <si>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</si>
  <si>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</si>
  <si>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</si>
  <si>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</si>
  <si>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</si>
  <si>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</si>
  <si>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</si>
  <si>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</si>
  <si>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</si>
  <si>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</si>
  <si>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</si>
  <si>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</si>
  <si>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</si>
  <si>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</si>
  <si>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</si>
  <si>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</si>
  <si>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</si>
  <si>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</si>
  <si>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</si>
  <si>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</si>
  <si>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</si>
  <si>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</si>
  <si>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</si>
  <si>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</si>
  <si>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</si>
  <si>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</si>
  <si>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</si>
  <si>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</si>
  <si>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</si>
  <si>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</si>
  <si>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</si>
  <si>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</si>
  <si>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</si>
  <si>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</si>
  <si>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</si>
  <si>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</si>
  <si>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</si>
  <si>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</si>
  <si>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</si>
  <si>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</si>
  <si>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</si>
  <si>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</si>
  <si>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</si>
  <si>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</si>
  <si>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</si>
  <si>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</si>
  <si>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</si>
  <si>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</si>
  <si>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</si>
  <si>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</si>
  <si>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</si>
  <si>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</si>
  <si>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</si>
  <si>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</si>
  <si>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</si>
  <si>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</si>
  <si>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</si>
  <si>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</si>
  <si>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</si>
  <si>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</si>
  <si>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</si>
  <si>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</si>
  <si>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</si>
  <si>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</si>
  <si>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</si>
  <si>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</si>
  <si>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</si>
  <si>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</si>
  <si>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</si>
  <si>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</si>
  <si>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</si>
  <si>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</si>
  <si>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</si>
  <si>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</si>
  <si>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</si>
  <si>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</si>
  <si>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</si>
  <si>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</si>
  <si>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</si>
  <si>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</si>
  <si>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</si>
  <si>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</si>
  <si>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</si>
  <si>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</si>
  <si>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</si>
  <si>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</si>
  <si>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</si>
  <si>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</si>
  <si>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</si>
  <si>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</si>
  <si>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</si>
  <si>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</si>
  <si>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</si>
  <si>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</si>
  <si>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</si>
  <si>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</si>
  <si>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</si>
  <si>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</si>
  <si>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</si>
  <si>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</si>
  <si>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</si>
  <si>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</si>
  <si>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</si>
  <si>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</si>
  <si>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</si>
  <si>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</si>
  <si>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</si>
  <si>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</si>
  <si>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</si>
  <si>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</si>
  <si>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</si>
  <si>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</si>
  <si>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</si>
  <si>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</si>
  <si>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</si>
  <si>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</si>
  <si>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</si>
  <si>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</si>
  <si>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</si>
  <si>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</si>
  <si>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</si>
  <si>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</si>
  <si>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</si>
  <si>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</si>
  <si>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</si>
  <si>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</si>
  <si>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</si>
  <si>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</si>
  <si>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</si>
  <si>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</si>
  <si>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</si>
  <si>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</si>
  <si>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</si>
  <si>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</si>
  <si>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</si>
  <si>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</si>
  <si>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</si>
  <si>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</si>
  <si>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</si>
  <si>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</si>
  <si>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</si>
  <si>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</si>
  <si>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</si>
  <si>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</si>
  <si>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</si>
  <si>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</si>
  <si>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</si>
  <si>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</si>
  <si>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</si>
  <si>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</si>
  <si>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</si>
  <si>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</si>
  <si>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</si>
  <si>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</si>
  <si>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</si>
  <si>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</si>
  <si>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</si>
  <si>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</si>
  <si>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//remaining  ETA 35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</si>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</sst>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5" totalsRowShown="0" headerRowDxfId="157" dataDxfId="156" headerRowBorderDxfId="154" tableBorderDxfId="155" totalsRowBorderDxfId="153">
  <autoFilter ref="A1:CJ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275.01828101852152</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0.1681074074076605</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45937.966706944448</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45937.966706944448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45937.966706944448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45937.966706944448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45937.966706944448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45937.966706944448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45937.966706944448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45937.966706944448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45937.966706944448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45937.966706944448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45937.966706944448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45937.966706944448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45937.966706944448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45937.966706944448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45937.966706944448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45937.966706944448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45937.966706944448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45937.966706944448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45937.966706944448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45937.966706944448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45937.966706944448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45937.966706944448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45937.966706944448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45937.966706944448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45937.966706944448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45937.966706944448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45937.966706944448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45937.966706944448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45937.966706944448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45937.966706944448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45937.966706944448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45937.966706944448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45937.966706944448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45937.966706944448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45937.966706944448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45937.966706944448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45937.966706944448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45937.966706944448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45937.966706944448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45937.966706944448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45937.966706944448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45937.966706944448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45937.966706944448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45937.966706944448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45937.966706944448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45937.966706944448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45937.966706944448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45937.966706944448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45937.966706944448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45937.966706944448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45937.966706944448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45937.966706944448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45937.966706944448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45937.966706944448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45937.966706944448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45937.966706944448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45937.966706944448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45937.966706944448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45937.966706944448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45937.966706944448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45937.966706944448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45937.966706944448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45937.966706944448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45937.966706944448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45937.966706944448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45937.966706944448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45937.966706944448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45937.966706944448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45937.966706944448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45937.966706944448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45937.966706944448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45937.966706944448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45937.966706944448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45937.966706944448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45937.966706944448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45937.966706944448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45937.966706944448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45937.966706944448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45937.966706944448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45937.966706944448</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45937.966706944448</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F0F0774F-AEB6-4932-BFCA-6ADBC16C8B3F}"/>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5"/>
  <sheetViews>
    <sheetView workbookViewId="0">
      <selection activeCell="A8" sqref="A8:X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131.23962361111626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112.96686898148619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3.9056481487932615E-2</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45937.966706944448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45937.966706944448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45937.966706944448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45937.966706944448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45937.966706944448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45937.966706944448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45937.966706944448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45937.966706944448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45937.966706944448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45937.966706944448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45937.966706944448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45937.966706944448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45937.966706944448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45937.966706944448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45937.966706944448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45937.966706944448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45937.966706944448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45937.966706944448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45937.966706944448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45937.966706944448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45937.966706944448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45937.966706944448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45937.966706944448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45937.966706944448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45937.966706944448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45937.966706944448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45937.966706944448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45937.966706944448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45937.966706944448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45937.966706944448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45937.966706944448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45937.966706944448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45937.966706944448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45937.966706944448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45937.966706944448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45937.966706944448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45937.966706944448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45937.966706944448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45937.966706944448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45937.966706944448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45937.966706944448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45937.966706944448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45937.966706944448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45937.966706944448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45937.966706944448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45937.966706944448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45937.966706944448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45937.966706944448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45937.966706944448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45937.966706944448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45937.966706944448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45937.966706944448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45937.966706944448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45937.966706944448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45937.966706944448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45937.966706944448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45937.966706944448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45937.966706944448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45937.966706944448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45937.966706944448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45937.966706944448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45937.966706944448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45937.966706944448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45937.966706944448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45937.966706944448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45937.966706944448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45937.966706944448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45937.966706944448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45937.966706944448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45937.966706944448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45937.966706944448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45937.966706944448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45937.966706944448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45937.966706944448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45937.966706944448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45937.966706944448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45937.966706944448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45937.966706944448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45937.966706944448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45937.966706944448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45937.966706944448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45937.966706944448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45937.966706944448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45937.966706944448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45937.966706944448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45937.966706944448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45937.966706944448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45937.966706944448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45937.966706944448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45937.966706944448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45937.966706944448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45937.966706944448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45937.966706944448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45937.966706944448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45937.966706944448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45937.966706944448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45937.966706944448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45937.966706944448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45937.966706944448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45937.966706944448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45937.966706944448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45937.966706944448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45937.966706944448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45937.966706944448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45937.966706944448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45937.966706944448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45937.966706944448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45937.966706944448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45937.966706944448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45937.966706944448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45937.966706944448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45937.966706944448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45937.966706944448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45937.966706944448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45937.966706944448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45937.966706944448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45937.966706944448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45937.966706944448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45937.966706944448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45937.966706944448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45937.966706944448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45937.966706944448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45937.966706944448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45937.966706944448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45937.966706944448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45937.966706944448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45937.966706944448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45937.966706944448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45937.966706944448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45937.966706944448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45937.966706944448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45937.966706944448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45937.966706944448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45937.966706944448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45937.966706944448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45937.966706944448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45937.966706944448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45937.966706944448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45937.966706944448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45937.966706944448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45937.966706944448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45937.966706944448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45937.966706944448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45937.966706944448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45937.966706944448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45937.966706944448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45937.966706944448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45937.966706944448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45937.966706944448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45937.966706944448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45937.966706944448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45937.966706944448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45937.966706944448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45937.966706944448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45937.966706944448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45937.966706944448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45937.966706944448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45937.966706944448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45937.966706944448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45937.966706944448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45937.966706944448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45937.966706944448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45937.966706944448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45937.966706944448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45937.966706944448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45937.966706944448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45937.966706944448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45937.966706944448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45937.966706944448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45937.966706944448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45937.966706944448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45937.966706944448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45937.966706944448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45937.966706944448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45937.966706944448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45937.966706944448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45937.966706944448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45937.966706944448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45937.966706944448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45937.966706944448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45937.966706944448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45937.966706944448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45937.966706944448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45937.966706944448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45937.966706944448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45937.966706944448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45937.966706944448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45937.966706944448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45937.966706944448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45937.966706944448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45937.966706944448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45937.966706944448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45937.966706944448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45937.966706944448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45937.966706944448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45937.966706944448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45937.966706944448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45937.966706944448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45937.966706944448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45937.966706944448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45937.966706944448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45937.966706944448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45937.966706944448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45937.966706944448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45937.966706944448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45937.966706944448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45937.966706944448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45937.966706944448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45937.966706944448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45937.966706944448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45937.966706944448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45937.966706944448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45937.966706944448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45937.966706944448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45937.966706944448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45937.966706944448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45937.966706944448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45937.966706944448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45937.966706944448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45937.966706944448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45937.966706944448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45937.966706944448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45937.966706944448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45937.966706944448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45937.966706944448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45937.966706944448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45937.966706944448</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45937.966706944448</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45937.966706944448</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sheetData>
  <dataValidations count="2">
    <dataValidation allowBlank="1" showInputMessage="1" showErrorMessage="1" sqref="E1" xr:uid="{4D935161-CDD3-4592-B877-3FB59C99E142}"/>
    <dataValidation type="list" allowBlank="1" showInputMessage="1" showErrorMessage="1" sqref="E3:E2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tabSelected="1"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R3</v>
      </c>
      <c r="C2" s="18">
        <v>1</v>
      </c>
      <c r="D2" s="18" t="s">
        <v>20663</v>
      </c>
      <c r="E2" s="18"/>
      <c r="F2" s="20"/>
      <c r="G2" s="21">
        <f t="shared" ref="G2:G33" ca="1" si="0">IFERROR(NOW()-F2,"-")</f>
        <v>45937.966706944448</v>
      </c>
      <c r="H2" s="22"/>
      <c r="I2" s="19" t="str">
        <f>IFERROR(VLOOKUP(D2,DB!A:F,6,0),"")</f>
        <v>SCECO</v>
      </c>
      <c r="J2" s="18" t="str">
        <f>IFERROR(VLOOKUP(D2,DB!A:G,7,0),"")</f>
        <v>Dead</v>
      </c>
      <c r="K2" s="50"/>
      <c r="L2" s="23" t="str">
        <f>IFERROR(VLOOKUP(D2,DB!A:I,9,0),"")</f>
        <v>Latis</v>
      </c>
    </row>
    <row r="3" spans="1:13" ht="15" customHeight="1">
      <c r="A3" s="19"/>
      <c r="B3" s="67" t="str">
        <f>IFERROR(VLOOKUP(D3,DB!A:K,11,0),"")</f>
        <v/>
      </c>
      <c r="C3" s="18"/>
      <c r="D3" s="18"/>
      <c r="E3" s="18"/>
      <c r="F3" s="20"/>
      <c r="G3" s="21">
        <f t="shared" ca="1" si="0"/>
        <v>45937.966706944448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45937.966706944448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45937.966706944448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45937.966706944448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45937.966706944448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45937.966706944448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45937.966706944448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45937.966706944448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45937.966706944448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45937.966706944448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45937.966706944448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45937.966706944448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45937.966706944448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45937.966706944448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45937.966706944448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45937.966706944448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45937.966706944448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45937.966706944448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45937.966706944448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45937.966706944448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45937.966706944448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45937.966706944448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45937.966706944448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45937.966706944448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45937.966706944448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45937.966706944448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45937.966706944448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45937.966706944448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45937.966706944448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45937.966706944448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45937.966706944448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45937.966706944448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45937.966706944448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45937.966706944448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45937.966706944448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45937.966706944448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45937.966706944448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45937.966706944448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45937.966706944448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45937.966706944448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45937.966706944448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45937.966706944448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45937.966706944448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45937.966706944448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45937.966706944448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45937.966706944448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45937.966706944448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45937.966706944448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45937.966706944448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45937.966706944448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45937.966706944448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45937.966706944448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45937.966706944448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45937.966706944448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45937.966706944448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45937.966706944448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45937.966706944448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45937.966706944448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45937.966706944448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45937.966706944448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45937.966706944448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45937.966706944448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45937.966706944448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45937.966706944448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45937.966706944448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45937.966706944448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45937.966706944448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45937.966706944448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45937.966706944448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45937.966706944448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45937.966706944448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45937.966706944448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45937.966706944448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45937.966706944448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45937.966706944448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45937.966706944448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45937.966706944448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45937.966706944448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45937.966706944448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45937.966706944448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45937.966706944448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45937.966706944448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45937.966706944448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45937.966706944448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45937.966706944448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45937.966706944448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45937.966706944448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45937.966706944448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45937.966706944448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45937.966706944448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45937.966706944448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45937.966706944448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45937.966706944448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45937.966706944448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45937.966706944448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45937.966706944448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45937.966706944448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45937.966706944448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45937.966706944448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45937.966706944448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45937.966706944448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45937.966706944448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45937.966706944448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45937.966706944448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45937.966706944448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45937.966706944448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45937.966706944448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45937.966706944448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45937.966706944448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45937.966706944448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45937.966706944448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45937.966706944448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45937.966706944448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45937.966706944448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45937.966706944448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45937.966706944448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45937.966706944448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45937.966706944448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45937.966706944448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45937.966706944448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45937.966706944448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45937.966706944448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45937.966706944448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45937.966706944448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45937.966706944448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45937.966706944448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45937.966706944448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45937.966706944448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45937.966706944448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45937.966706944448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45937.966706944448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45937.966706944448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45937.966706944448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45937.966706944448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45937.966706944448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45937.966706944448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45937.966706944448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45937.966706944448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45937.966706944448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45937.966706944448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45937.966706944448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45937.966706944448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45937.966706944448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45937.966706944448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45937.966706944448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45937.966706944448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45937.966706944448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45937.966706944448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45937.966706944448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45937.966706944448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45937.966706944448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45937.966706944448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45937.966706944448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45937.966706944448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45937.966706944448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45937.966706944448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45937.966706944448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45937.966706944448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45937.966706944448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45937.966706944448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45937.966706944448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45937.966706944448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45937.966706944448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45937.966706944448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45937.966706944448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45937.966706944448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45937.966706944448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45937.966706944448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45937.966706944448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45937.966706944448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45937.966706944448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45937.966706944448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45937.966706944448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45937.966706944448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45937.966706944448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45937.966706944448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45937.966706944448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45937.966706944448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45937.966706944448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45937.966706944448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45937.966706944448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45937.966706944448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45937.966706944448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45937.966706944448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45937.966706944448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45937.966706944448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45937.966706944448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45937.966706944448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45937.966706944448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45937.966706944448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45937.966706944448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45937.966706944448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45937.966706944448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45937.966706944448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45937.966706944448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45937.966706944448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45937.966706944448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45937.966706944448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45937.966706944448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45937.966706944448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45937.966706944448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45937.966706944448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45937.966706944448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45937.966706944448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45937.966706944448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45937.966706944448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45937.966706944448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45937.966706944448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45937.966706944448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45937.966706944448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45937.966706944448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45937.966706944448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45937.966706944448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45937.966706944448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45937.966706944448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45937.966706944448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45937.966706944448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45937.966706944448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45937.966706944448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45937.966706944448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45937.966706944448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45937.966706944448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45937.966706944448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45937.966706944448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45937.966706944448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45937.966706944448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45937.966706944448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45937.966706944448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45937.966706944448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45937.966706944448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45937.966706944448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45937.966706944448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45937.966706944448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45937.966706944448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45937.966706944448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45937.966706944448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45937.966706944448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45937.966706944448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45937.966706944448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45937.966706944448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45937.966706944448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45937.966706944448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45937.966706944448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45937.966706944448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45937.966706944448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45937.966706944448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45937.966706944448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45937.966706944448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45937.966706944448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45937.966706944448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45937.966706944448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45937.966706944448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45937.966706944448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45937.966706944448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45937.966706944448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45937.966706944448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45937.966706944448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45937.966706944448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45937.966706944448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45937.966706944448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45937.966706944448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45937.966706944448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45937.966706944448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45937.966706944448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45937.966706944448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45937.966706944448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45937.966706944448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45937.966706944448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45937.966706944448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45937.966706944448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45937.966706944448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45937.966706944448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45937.966706944448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45937.966706944448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45937.966706944448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45937.966706944448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45937.966706944448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45937.966706944448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45937.966706944448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45937.966706944448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45937.966706944448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45937.966706944448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45937.966706944448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45937.966706944448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45937.966706944448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45937.966706944448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45937.966706944448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45937.966706944448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45937.966706944448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45937.966706944448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45937.966706944448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45937.966706944448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45937.966706944448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45937.966706944448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45937.966706944448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45937.966706944448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45937.966706944448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45937.966706944448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45937.966706944448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45937.966706944448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45937.966706944448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45937.966706944448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45937.966706944448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45937.966706944448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45937.966706944448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45937.966706944448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45937.966706944448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45937.966706944448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45937.966706944448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45937.966706944448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45937.966706944448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45937.966706944448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45937.966706944448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45937.966706944448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45937.966706944448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45937.966706944448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45937.966706944448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45937.966706944448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45937.966706944448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45937.966706944448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45937.966706944448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45937.966706944448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45937.966706944448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45937.966706944448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45937.966706944448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45937.966706944448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45937.966706944448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45937.966706944448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45937.966706944448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45937.966706944448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45937.966706944448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45937.966706944448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45937.966706944448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45937.966706944448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45937.966706944448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45937.966706944448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45937.966706944448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45937.966706944448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45937.966706944448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45937.966706944448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45937.966706944448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45937.966706944448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45937.966706944448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45937.966706944448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45937.966706944448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45937.966706944448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45937.966706944448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45937.966706944448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45937.966706944448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45937.966706944448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45937.966706944448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45937.966706944448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45937.966706944448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45937.966706944448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45937.966706944448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45937.966706944448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45937.966706944448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45937.966706944448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45937.966706944448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45937.966706944448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45937.966706944448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45937.966706944448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45937.966706944448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45937.966706944448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45937.966706944448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45937.966706944448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45937.966706944448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45937.966706944448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45937.966706944448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45937.966706944448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45937.966706944448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45937.966706944448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45937.966706944448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45937.966706944448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45937.966706944448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45937.966706944448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45937.966706944448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45937.966706944448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45937.966706944448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45937.966706944448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45937.966706944448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45937.966706944448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45937.966706944448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45937.966706944448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45937.966706944448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45937.966706944448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45937.966706944448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45937.966706944448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45937.966706944448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45937.966706944448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45937.966706944448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45937.966706944448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45937.966706944448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45937.966706944448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45937.966706944448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45937.966706944448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45937.966706944448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45937.966706944448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45937.966706944448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45937.966706944448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45937.966706944448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45937.966706944448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45937.966706944448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45937.966706944448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45937.966706944448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45937.966706944448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45937.966706944448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45937.966706944448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45937.966706944448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45937.966706944448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45937.966706944448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45937.966706944448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45937.966706944448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45937.966706944448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45937.966706944448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45937.966706944448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45937.966706944448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45937.966706944448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45937.966706944448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45937.966706944448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45937.966706944448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45937.966706944448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45937.966706944448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45937.966706944448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45937.966706944448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45937.966706944448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45937.966706944448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45937.966706944448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45937.966706944448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45937.966706944448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45937.966706944448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45937.966706944448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45937.966706944448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45937.966706944448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45937.966706944448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45937.966706944448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45937.966706944448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45937.966706944448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45937.966706944448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45937.966706944448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45937.966706944448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45937.966706944448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45937.966706944448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45937.966706944448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45937.966706944448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45937.966706944448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45937.966706944448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45937.966706944448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45937.966706944448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45937.966706944448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45937.966706944448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45937.966706944448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45937.966706944448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45937.966706944448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45937.966706944448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45937.966706944448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45937.966706944448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45937.966706944448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45937.966706944448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45937.966706944448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45937.966706944448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45937.966706944448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45937.966706944448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45937.966706944448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45937.966706944448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45937.966706944448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45937.966706944448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45937.966706944448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45937.966706944448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45937.966706944448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45937.966706944448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45937.966706944448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45937.966706944448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45937.966706944448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45937.966706944448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45937.966706944448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45937.966706944448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45937.966706944448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45937.966706944448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45937.966706944448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45937.966706944448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45937.966706944448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45937.966706944448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45937.966706944448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45937.966706944448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45937.966706944448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45937.966706944448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45937.966706944448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45937.966706944448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45937.966706944448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45937.966706944448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45937.966706944448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45937.966706944448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45937.966706944448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45937.966706944448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45937.966706944448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45937.966706944448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45937.966706944448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45937.966706944448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45937.966706944448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45937.966706944448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45937.966706944448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45937.966706944448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45937.966706944448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45937.966706944448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45937.966706944448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45937.966706944448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45937.966706944448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45937.966706944448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45937.966706944448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45937.966706944448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45937.966706944448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45937.966706944448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45937.966706944448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45937.966706944448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45937.966706944448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45937.966706944448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45937.966706944448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45937.966706944448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45937.966706944448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45937.966706944448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45937.966706944448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45937.966706944448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45937.966706944448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45937.966706944448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45937.966706944448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45937.966706944448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45937.966706944448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45937.966706944448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45937.966706944448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45937.966706944448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45937.966706944448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45937.966706944448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45937.966706944448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45937.966706944448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45937.966706944448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45937.966706944448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45937.966706944448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45937.966706944448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45937.966706944448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45937.966706944448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45937.966706944448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45937.966706944448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45937.966706944448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45937.966706944448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45937.966706944448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45937.966706944448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45937.966706944448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45937.966706944448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45937.966706944448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45937.966706944448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45937.966706944448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45937.966706944448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45937.966706944448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45937.966706944448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45937.966706944448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45937.966706944448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45937.966706944448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45937.966706944448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45937.966706944448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45937.966706944448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45937.966706944448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45937.966706944448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45937.966706944448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45937.966706944448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45937.966706944448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45937.966706944448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45937.966706944448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45937.966706944448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45937.966706944448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45937.966706944448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45937.966706944448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45937.966706944448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45937.966706944448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45937.966706944448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45937.966706944448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45937.966706944448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45937.966706944448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45937.966706944448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45937.966706944448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45937.966706944448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45937.966706944448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45937.966706944448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45937.966706944448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45937.966706944448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45937.966706944448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45937.966706944448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45937.966706944448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45937.966706944448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45937.966706944448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45937.966706944448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45937.966706944448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45937.966706944448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45937.966706944448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45937.966706944448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45937.966706944448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45937.966706944448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45937.966706944448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45937.966706944448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45937.966706944448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45937.966706944448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45937.966706944448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45937.966706944448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45937.966706944448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45937.966706944448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45937.966706944448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45937.966706944448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45937.966706944448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45937.966706944448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45937.966706944448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45937.966706944448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45937.966706944448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45937.966706944448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45937.966706944448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45937.966706944448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45937.966706944448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45937.966706944448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45937.966706944448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45937.966706944448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45937.966706944448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45937.966706944448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45937.966706944448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45937.966706944448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45937.966706944448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45937.966706944448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45937.966706944448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45937.966706944448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45937.966706944448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45937.966706944448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45937.966706944448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45937.966706944448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45937.966706944448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45937.966706944448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45937.966706944448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45937.966706944448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45937.966706944448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45937.966706944448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45937.966706944448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45937.966706944448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45937.966706944448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45937.966706944448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45937.966706944448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45937.966706944448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45937.966706944448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45937.966706944448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45937.966706944448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45937.966706944448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45937.966706944448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45937.966706944448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45937.966706944448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45937.966706944448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45937.966706944448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45937.966706944448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45937.966706944448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45937.966706944448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45937.966706944448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45937.966706944448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45937.966706944448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45937.966706944448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45937.966706944448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45937.966706944448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45937.966706944448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45937.966706944448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45937.966706944448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45937.966706944448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45937.966706944448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45937.966706944448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45937.966706944448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45937.966706944448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45937.966706944448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45937.966706944448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45937.966706944448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45937.966706944448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45937.966706944448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45937.966706944448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45937.966706944448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45937.966706944448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45937.966706944448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45937.966706944448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45937.966706944448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45937.966706944448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45937.966706944448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45937.966706944448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45937.966706944448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45937.966706944448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45937.966706944448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45937.966706944448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45937.966706944448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45937.966706944448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45937.966706944448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45937.966706944448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45937.966706944448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45937.966706944448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45937.966706944448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45937.966706944448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45937.966706944448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45937.966706944448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45937.966706944448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45937.966706944448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45937.966706944448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45937.966706944448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45937.966706944448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45937.966706944448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45937.966706944448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45937.966706944448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45937.966706944448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45937.966706944448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45937.966706944448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45937.966706944448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45937.966706944448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45937.966706944448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45937.966706944448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45937.966706944448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45937.966706944448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45937.966706944448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45937.966706944448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45937.966706944448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45937.966706944448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45937.966706944448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45937.966706944448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45937.966706944448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45937.966706944448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45937.966706944448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45937.966706944448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45937.966706944448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45937.966706944448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45937.966706944448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45937.966706944448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45937.966706944448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45937.966706944448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45937.966706944448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45937.966706944448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45937.966706944448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45937.966706944448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45937.966706944448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45937.966706944448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45937.966706944448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45937.966706944448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45937.966706944448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45937.966706944448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45937.966706944448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45937.966706944448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45937.966706944448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45937.966706944448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45937.966706944448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45937.966706944448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45937.966706944448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45937.966706944448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45937.966706944448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45937.966706944448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45937.966706944448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45937.966706944448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45937.966706944448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45937.966706944448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45937.966706944448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45937.966706944448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45937.966706944448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45937.966706944448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45937.966706944448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45937.966706944448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45937.966706944448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45937.966706944448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45937.966706944448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45937.966706944448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45937.966706944448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45937.966706944448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45937.966706944448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45937.966706944448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45937.966706944448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45937.966706944448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45937.966706944448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45937.966706944448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45937.966706944448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45937.966706944448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45937.966706944448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45937.966706944448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45937.966706944448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45937.966706944448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45937.966706944448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45937.966706944448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45937.966706944448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45937.966706944448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45937.966706944448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45937.966706944448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45937.966706944448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45937.966706944448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45937.966706944448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45937.966706944448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45937.966706944448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45937.966706944448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45937.966706944448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45937.966706944448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45937.966706944448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45937.966706944448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45937.966706944448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45937.966706944448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45937.966706944448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45937.966706944448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45937.966706944448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45937.966706944448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45937.966706944448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45937.966706944448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45937.966706944448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45937.966706944448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45937.966706944448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45937.966706944448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45937.966706944448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45937.966706944448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45937.966706944448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45937.966706944448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45937.966706944448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45937.966706944448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45937.966706944448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45937.966706944448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45937.966706944448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45937.966706944448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45937.966706944448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45937.966706944448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45937.966706944448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45937.966706944448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45937.966706944448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45937.966706944448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45937.966706944448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45937.966706944448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45937.966706944448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45937.966706944448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45937.966706944448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45937.966706944448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45937.966706944448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45937.966706944448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45937.966706944448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45937.966706944448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45937.966706944448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45937.966706944448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45937.966706944448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45937.966706944448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45937.966706944448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45937.966706944448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45937.966706944448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45937.966706944448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45937.966706944448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45937.966706944448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45937.966706944448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45937.966706944448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45937.966706944448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45937.966706944448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45937.966706944448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45937.966706944448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45937.966706944448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45937.966706944448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45937.966706944448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45937.966706944448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45937.966706944448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45937.966706944448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45937.966706944448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45937.966706944448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45937.966706944448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45937.966706944448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45937.966706944448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45937.966706944448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45937.966706944448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45937.966706944448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45937.966706944448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45937.966706944448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45937.966706944448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45937.966706944448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45937.966706944448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45937.966706944448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45937.966706944448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45937.966706944448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45937.966706944448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45937.966706944448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45937.966706944448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45937.966706944448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45937.966706944448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45937.966706944448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45937.966706944448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45937.966706944448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45937.966706944448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45937.966706944448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45937.966706944448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45937.966706944448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45937.966706944448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45937.966706944448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45937.966706944448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45937.966706944448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45937.966706944448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45937.966706944448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45937.966706944448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45937.966706944448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45937.966706944448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45937.966706944448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45937.966706944448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45937.966706944448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45937.966706944448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45937.966706944448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45937.966706944448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45937.966706944448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45937.966706944448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45937.966706944448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45937.966706944448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45937.966706944448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45937.966706944448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45937.966706944448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45937.966706944448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45937.966706944448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45937.966706944448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45937.966706944448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45937.966706944448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45937.966706944448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45937.966706944448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45937.966706944448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45937.966706944448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45937.966706944448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45937.966706944448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45937.966706944448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45937.966706944448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45937.966706944448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45937.966706944448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45937.966706944448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45937.966706944448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45937.966706944448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45937.966706944448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45937.966706944448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45937.966706944448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45937.966706944448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45937.966706944448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45937.966706944448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45937.966706944448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45937.966706944448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45937.966706944448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45937.966706944448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45937.966706944448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45937.966706944448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45937.966706944448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45937.966706944448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45937.966706944448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45937.966706944448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45937.966706944448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45937.966706944448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45937.966706944448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45937.966706944448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45937.966706944448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45937.966706944448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45937.966706944448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45937.966706944448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45937.966706944448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45937.966706944448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45937.966706944448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45937.966706944448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45937.966706944448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45937.966706944448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45937.966706944448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45937.966706944448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45937.966706944448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45937.966706944448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45937.966706944448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45937.966706944448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45937.966706944448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45937.966706944448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45937.966706944448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45937.966706944448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45937.966706944448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45937.966706944448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45937.966706944448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45937.966706944448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45937.966706944448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45937.966706944448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45937.966706944448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45937.966706944448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45937.966706944448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45937.966706944448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45937.966706944448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45937.966706944448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45937.966706944448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45937.966706944448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45937.966706944448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45937.966706944448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45937.966706944448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45937.966706944448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45937.966706944448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45937.966706944448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45937.966706944448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45937.966706944448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45937.966706944448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45937.966706944448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45937.966706944448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45937.966706944448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45937.966706944448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45937.966706944448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45937.966706944448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45937.966706944448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45937.966706944448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45937.966706944448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45937.966706944448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45937.966706944448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45937.966706944448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45937.966706944448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45937.966706944448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45937.966706944448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45937.966706944448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45937.966706944448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45937.966706944448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45937.966706944448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45937.966706944448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45937.966706944448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45937.966706944448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45937.966706944448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45937.966706944448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45937.966706944448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45937.966706944448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45937.966706944448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45937.966706944448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45937.966706944448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45937.966706944448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45937.966706944448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45937.966706944448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45937.966706944448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45937.966706944448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45937.966706944448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45937.966706944448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45937.966706944448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45937.966706944448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45937.966706944448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45937.966706944448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45937.966706944448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45937.966706944448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45937.966706944448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45937.966706944448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45937.966706944448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45937.966706944448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45937.966706944448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45937.966706944448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45937.966706944448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45937.966706944448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45937.966706944448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45937.966706944448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45937.966706944448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45937.966706944448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45937.966706944448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45937.966706944448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45937.966706944448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45937.966706944448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45937.966706944448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45937.966706944448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45937.966706944448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45937.966706944448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45937.966706944448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45937.966706944448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45937.966706944448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45937.966706944448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45937.966706944448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45937.966706944448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45937.966706944448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45937.966706944448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45937.966706944448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45937.966706944448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45937.966706944448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45937.966706944448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45937.966706944448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45937.966706944448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45937.966706944448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45937.966706944448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45937.966706944448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45937.966706944448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45937.966706944448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45937.966706944448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45937.966706944448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45937.966706944448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45937.966706944448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45937.966706944448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45937.966706944448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45937.966706944448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45937.966706944448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45937.966706944448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45937.966706944448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45937.966706944448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45937.966706944448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45937.966706944448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45937.966706944448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45937.966706944448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45937.966706944448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45937.966706944448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45937.966706944448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45937.966706944448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45937.966706944448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45937.966706944448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45937.966706944448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45937.966706944448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45937.966706944448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45937.966706944448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45937.966706944448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45937.966706944448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45937.966706944448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45937.966706944448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45937.966706944448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45937.966706944448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45937.966706944448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45937.966706944448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45937.966706944448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45937.966706944448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45937.966706944448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45937.966706944448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45937.966706944448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45937.966706944448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45937.966706944448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45937.966706944448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45937.966706944448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45937.966706944448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45937.966706944448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45937.966706944448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45937.966706944448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45937.966706944448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45937.966706944448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45937.966706944448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45937.966706944448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45937.966706944448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45937.966706944448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45937.966706944448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45937.966706944448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45937.966706944448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45937.966706944448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45937.966706944448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45937.966706944448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45937.966706944448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45937.966706944448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45937.966706944448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45937.966706944448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45937.966706944448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45937.966706944448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45937.966706944448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45937.966706944448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45937.966706944448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45937.966706944448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45937.966706944448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45937.966706944448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45937.966706944448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45937.966706944448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45937.966706944448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45937.966706944448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45937.966706944448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45937.966706944448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45937.966706944448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45937.966706944448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45937.966706944448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45937.966706944448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45937.966706944448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45937.966706944448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45937.966706944448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45937.966706944448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45937.966706944448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45937.966706944448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45937.966706944448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45937.966706944448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45937.966706944448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45937.966706944448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45937.966706944448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45937.966706944448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45937.966706944448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45937.966706944448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45937.966706944448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45937.966706944448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45937.966706944448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45937.966706944448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45937.966706944448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45937.966706944448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45937.966706944448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45937.966706944448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45937.966706944448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45937.966706944448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45937.966706944448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45937.966706944448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45937.966706944448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45937.966706944448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45937.966706944448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45937.966706944448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45937.966706944448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45937.966706944448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45937.966706944448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45937.966706944448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45937.966706944448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45937.966706944448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45937.966706944448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45937.966706944448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45937.966706944448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45937.966706944448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45937.966706944448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45937.966706944448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45937.966706944448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45937.966706944448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45937.966706944448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45937.966706944448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45937.966706944448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45937.966706944448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45937.966706944448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45937.966706944448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45937.966706944448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45937.966706944448</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234.48598935185146</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0.28828101851831889</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7.1105092596553732E-2</v>
      </c>
      <c r="H4" s="136">
        <v>45937.884652777779</v>
      </c>
      <c r="I4" s="132" t="str">
        <f>IFERROR(VLOOKUP(D4,DB!A:F,6,0),"")</f>
        <v>Generator-SG</v>
      </c>
      <c r="J4" s="132" t="str">
        <f>IFERROR(VLOOKUP(D4,DB!A:G,7,0),"")</f>
        <v>Weak</v>
      </c>
      <c r="K4" s="139" t="s">
        <v>39061</v>
      </c>
      <c r="L4" s="134" t="str">
        <f>IFERROR(VLOOKUP(D4,DB!A:I,9,0),"")</f>
        <v>Latis</v>
      </c>
    </row>
    <row r="5" spans="1:16" ht="15" customHeight="1">
      <c r="A5" s="132"/>
      <c r="B5" s="132" t="str">
        <f>IFERROR(VLOOKUP(D5,DB!A:K,11,0),"")</f>
        <v/>
      </c>
      <c r="C5" s="133"/>
      <c r="D5" s="134"/>
      <c r="E5" s="135"/>
      <c r="F5" s="136"/>
      <c r="G5" s="137">
        <f ca="1">IFERROR(NOW()-F5,"")</f>
        <v>45937.966706944448</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45937.966706944448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45937.966706944448</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45937.966706944448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45937.966706944448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45937.966706944448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45937.966706944448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45937.966706944448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45937.966706944448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45937.966706944448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45937.966706944448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45937.966706944448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45937.966706944448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45937.966706944448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45937.966706944448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45937.966706944448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45937.966706944448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45937.966706944448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45937.966706944448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45937.966706944448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45937.966706944448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45937.966706944448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45937.966706944448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45937.966706944448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45937.966706944448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45937.966706944448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45937.966706944448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45937.966706944448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45937.966706944448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45937.966706944448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45937.966706944448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45937.966706944448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45937.966706944448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45937.966706944448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45937.966706944448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45937.966706944448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45937.966706944448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45937.966706944448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45937.966706944448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45937.966706944448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45937.966706944448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45937.966706944448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45937.966706944448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45937.966706944448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45937.966706944448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45937.966706944448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45937.966706944448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45937.966706944448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45937.966706944448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45937.966706944448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45937.966706944448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45937.966706944448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45937.966706944448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45937.966706944448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45937.966706944448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45937.966706944448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45937.966706944448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45937.966706944448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45937.966706944448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45937.966706944448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45937.966706944448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45937.966706944448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45937.966706944448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45937.966706944448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45937.966706944448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45937.966706944448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45937.966706944448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45937.966706944448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45937.966706944448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45937.966706944448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45937.966706944448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45937.966706944448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45937.966706944448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45937.966706944448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45937.966706944448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45937.966706944448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45937.966706944448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45937.966706944448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45937.966706944448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45937.966706944448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45937.966706944448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45937.966706944448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45937.966706944448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45937.966706944448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45937.966706944448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45937.966706944448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45937.966706944448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45937.966706944448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45937.966706944448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45937.966706944448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45937.966706944448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45937.966706944448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45937.966706944448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45937.966706944448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45937.966706944448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45937.966706944448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45937.966706944448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45937.966706944448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45937.966706944448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45937.966706944448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45937.966706944448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45937.966706944448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45937.966706944448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45937.966706944448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45937.966706944448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45937.966706944448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45937.966706944448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45937.966706944448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45937.966706944448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45937.966706944448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45937.966706944448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45937.966706944448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45937.966706944448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45937.966706944448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45937.966706944448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45937.966706944448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45937.966706944448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45937.966706944448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45937.966706944448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45937.966706944448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45937.966706944448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45937.966706944448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45937.966706944448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45937.966706944448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45937.966706944448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45937.966706944448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45937.966706944448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45937.966706944448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45937.966706944448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45937.966706944448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45937.966706944448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45937.966706944448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45937.966706944448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45937.966706944448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45937.966706944448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45937.966706944448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45937.966706944448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45937.966706944448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45937.966706944448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45937.966706944448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45937.966706944448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45937.966706944448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45937.966706944448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45937.966706944448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45937.966706944448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45937.966706944448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45937.966706944448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45937.966706944448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45937.966706944448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45937.966706944448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45937.966706944448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45937.966706944448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45937.966706944448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45937.966706944448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45937.966706944448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45937.966706944448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45937.966706944448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45937.966706944448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45937.966706944448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45937.966706944448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45937.966706944448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45937.966706944448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45937.966706944448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45937.966706944448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45937.966706944448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45937.966706944448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45937.966706944448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45937.966706944448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45937.966706944448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45937.966706944448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45937.966706944448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45937.966706944448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45937.966706944448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45937.966706944448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45937.966706944448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45937.966706944448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45937.966706944448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45937.966706944448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45937.966706944448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45937.966706944448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45937.966706944448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45937.966706944448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45937.966706944448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45937.966706944448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45937.966706944448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45937.966706944448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45937.966706944448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45937.966706944448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45937.966706944448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45937.966706944448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45937.966706944448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45937.966706944448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45937.966706944448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45937.966706944448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45937.966706944448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45937.966706944448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45937.966706944448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45937.966706944448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45937.966706944448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45937.966706944448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45937.966706944448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45937.966706944448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45937.966706944448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45937.966706944448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45937.966706944448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45937.966706944448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45937.966706944448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45937.966706944448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45937.966706944448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45937.966706944448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45937.966706944448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45937.966706944448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45937.966706944448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45937.966706944448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45937.966706944448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45937.966706944448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45937.966706944448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45937.966706944448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45937.966706944448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45937.966706944448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45937.966706944448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45937.966706944448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45937.966706944448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45937.966706944448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45937.966706944448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45937.966706944448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45937.966706944448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45937.966706944448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45937.966706944448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45937.966706944448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45937.966706944448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45937.966706944448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45937.966706944448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45937.966706944448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45937.966706944448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45937.966706944448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45937.966706944448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45937.966706944448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45937.966706944448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45937.966706944448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45937.966706944448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45937.966706944448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45937.966706944448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45937.966706944448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45937.966706944448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45937.966706944448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45937.966706944448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45937.966706944448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45937.966706944448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45937.966706944448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45937.966706944448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45937.966706944448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45937.966706944448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45937.966706944448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45937.966706944448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45937.966706944448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45937.966706944448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45937.966706944448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45937.966706944448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45937.966706944448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45937.966706944448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45937.966706944448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45937.966706944448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45937.966706944448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45937.966706944448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45937.966706944448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45937.966706944448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45937.966706944448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45937.966706944448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45937.966706944448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45937.966706944448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45937.966706944448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45937.966706944448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45937.966706944448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45937.966706944448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45937.966706944448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45937.966706944448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45937.966706944448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45937.966706944448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45937.966706944448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45937.966706944448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45937.966706944448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45937.966706944448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45937.966706944448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45937.966706944448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45937.966706944448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45937.966706944448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45937.966706944448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45937.966706944448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45937.966706944448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45937.966706944448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45937.966706944448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45937.966706944448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45937.966706944448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45937.966706944448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45937.966706944448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45937.966706944448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45937.966706944448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45937.966706944448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45937.966706944448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45937.966706944448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45937.966706944448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45937.966706944448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45937.966706944448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45937.966706944448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45937.966706944448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45937.966706944448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45937.966706944448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45937.966706944448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45937.966706944448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45937.966706944448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45937.966706944448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45937.966706944448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45937.966706944448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45937.966706944448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45937.966706944448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45937.966706944448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45937.966706944448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45937.966706944448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45937.966706944448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45937.966706944448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45937.966706944448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45937.966706944448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45937.966706944448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45937.966706944448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45937.966706944448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45937.966706944448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45937.966706944448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45937.966706944448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45937.966706944448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45937.966706944448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45937.966706944448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45937.966706944448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45937.966706944448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45937.966706944448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45937.966706944448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45937.966706944448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45937.966706944448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45937.966706944448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45937.966706944448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45937.966706944448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45937.966706944448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45937.966706944448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45937.966706944448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45937.966706944448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45937.966706944448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45937.966706944448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45937.966706944448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45937.966706944448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45937.966706944448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45937.966706944448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45937.966706944448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45937.966706944448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45937.966706944448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45937.966706944448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45937.966706944448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45937.966706944448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45937.966706944448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45937.966706944448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45937.966706944448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45937.966706944448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45937.966706944448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45937.966706944448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45937.966706944448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45937.966706944448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45937.966706944448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45937.966706944448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45937.966706944448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45937.966706944448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45937.966706944448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45937.966706944448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45937.966706944448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45937.966706944448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45937.966706944448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45937.966706944448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45937.966706944448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45937.966706944448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45937.966706944448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45937.966706944448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45937.966706944448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45937.966706944448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45937.966706944448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45937.966706944448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45937.966706944448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45937.966706944448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45937.966706944448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45937.966706944448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45937.966706944448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45937.966706944448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45937.966706944448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45937.966706944448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45937.966706944448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45937.966706944448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45937.966706944448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45937.966706944448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45937.966706944448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45937.966706944448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45937.966706944448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45937.966706944448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45937.966706944448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45937.966706944448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45937.966706944448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45937.966706944448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45937.966706944448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45937.966706944448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45937.966706944448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45937.966706944448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45937.966706944448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45937.966706944448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45937.966706944448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45937.966706944448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45937.966706944448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45937.966706944448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45937.966706944448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45937.966706944448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45937.966706944448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45937.966706944448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45937.966706944448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45937.966706944448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45937.966706944448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45937.966706944448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45937.966706944448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45937.966706944448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45937.966706944448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45937.966706944448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45937.966706944448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45937.966706944448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45937.966706944448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45937.966706944448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45937.966706944448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45937.966706944448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45937.966706944448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45937.966706944448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45937.966706944448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45937.966706944448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45937.966706944448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45937.966706944448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45937.966706944448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45937.966706944448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45937.966706944448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45937.966706944448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45937.966706944448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45937.966706944448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45937.966706944448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45937.966706944448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45937.966706944448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45937.966706944448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45937.966706944448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45937.966706944448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45937.966706944448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45937.966706944448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45937.966706944448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45937.966706944448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45937.966706944448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45937.966706944448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45937.966706944448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45937.966706944448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45937.966706944448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45937.966706944448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45937.966706944448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45937.966706944448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45937.966706944448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45937.966706944448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45937.966706944448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45937.966706944448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45937.966706944448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45937.966706944448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45937.966706944448</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45937.966706944448</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46.13464675925934</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39045</v>
      </c>
      <c r="F3" s="38">
        <v>45926.188877314817</v>
      </c>
      <c r="G3" s="39">
        <f ca="1">IFERROR(NOW()-F3,"-")</f>
        <v>11.777829629631015</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1</v>
      </c>
      <c r="D4" s="37" t="s">
        <v>31519</v>
      </c>
      <c r="E4" s="37" t="s">
        <v>39045</v>
      </c>
      <c r="F4" s="38">
        <v>45937.848715277774</v>
      </c>
      <c r="G4" s="39">
        <f ca="1">IFERROR(NOW()-F4,"-")</f>
        <v>0.11799166667333338</v>
      </c>
      <c r="H4" s="38">
        <v>45937.57917824074</v>
      </c>
      <c r="I4" s="37" t="str">
        <f>IFERROR(VLOOKUP(D4,DB!A:F,6,0),"")</f>
        <v>SCECO</v>
      </c>
      <c r="J4" s="37" t="str">
        <f>IFERROR(VLOOKUP(D4,DB!A:G,7,0),"")</f>
        <v>No BB Design</v>
      </c>
      <c r="K4" s="37" t="s">
        <v>39067</v>
      </c>
      <c r="L4" s="37" t="str">
        <f>IFERROR(VLOOKUP(D4,DB!A:I,9,0),"")</f>
        <v>Latis</v>
      </c>
      <c r="M4" s="128"/>
    </row>
    <row r="5" spans="1:13" ht="15">
      <c r="A5" s="37" t="s">
        <v>39068</v>
      </c>
      <c r="B5" s="37" t="str">
        <f>IFERROR(VLOOKUP(D5,DB!A:K,11,0),"")</f>
        <v>R5</v>
      </c>
      <c r="C5" s="37">
        <v>1</v>
      </c>
      <c r="D5" s="37" t="s">
        <v>37358</v>
      </c>
      <c r="E5" s="37" t="s">
        <v>38964</v>
      </c>
      <c r="F5" s="38">
        <v>45937.869722222225</v>
      </c>
      <c r="G5" s="39">
        <f ca="1">IFERROR(NOW()-F5,"-")</f>
        <v>9.6984722222259734E-2</v>
      </c>
      <c r="H5" s="38">
        <v>45937.842569444445</v>
      </c>
      <c r="I5" s="37" t="str">
        <f>IFERROR(VLOOKUP(D5,DB!A:F,6,0),"")</f>
        <v>Generator-DG</v>
      </c>
      <c r="J5" s="37" t="str">
        <f>IFERROR(VLOOKUP(D5,DB!A:G,7,0),"")</f>
        <v>Good</v>
      </c>
      <c r="K5" s="37" t="s">
        <v>39069</v>
      </c>
      <c r="L5" s="37" t="str">
        <f>IFERROR(VLOOKUP(D5,DB!A:I,9,0),"")</f>
        <v>Latis</v>
      </c>
      <c r="M5" s="128"/>
    </row>
    <row r="6" spans="1:13" ht="15">
      <c r="A6" s="37"/>
      <c r="B6" s="37" t="str">
        <f>IFERROR(VLOOKUP(D6,DB!A:K,11,0),"")</f>
        <v/>
      </c>
      <c r="C6" s="37"/>
      <c r="D6" s="37"/>
      <c r="E6" s="37"/>
      <c r="F6" s="38"/>
      <c r="G6" s="39">
        <f ca="1">IFERROR(NOW()-F6,"-")</f>
        <v>45937.966706944448</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45937.966706944448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45937.966706944448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45937.966706944448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45937.966706944448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45937.966706944448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45937.966706944448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45937.966706944448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45937.966706944448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45937.966706944448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45937.966706944448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45937.966706944448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45937.966706944448</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45937.966706944448</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45937.966706944448</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45937.966706944448</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45937.966706944448</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45937.966706944448</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45937.966706944448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45937.966706944448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45937.966706944448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45937.966706944448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45937.966706944448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45937.966706944448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45937.966706944448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45937.966706944448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45937.966706944448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45937.966706944448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45937.966706944448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45937.966706944448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45937.966706944448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45937.966706944448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45937.966706944448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45937.966706944448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45937.966706944448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45937.966706944448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45937.966706944448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45937.966706944448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45937.966706944448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45937.966706944448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45937.966706944448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45937.966706944448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45937.966706944448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45937.966706944448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45937.966706944448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45937.966706944448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45937.966706944448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45937.966706944448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45937.966706944448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45937.966706944448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45937.966706944448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45937.966706944448</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45937.966706944448</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45937.966706944448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45937.966706944448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45937.966706944448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45937.966706944448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45937.966706944448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45937.966706944448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45937.966706944448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45937.966706944448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45937.966706944448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45937.966706944448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45937.966706944448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45937.966706944448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45937.966706944448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45937.966706944448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45937.966706944448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45937.966706944448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45937.966706944448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45937.966706944448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45937.966706944448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45937.966706944448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45937.966706944448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45937.966706944448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45937.966706944448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45937.966706944448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45937.966706944448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45937.966706944448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45937.966706944448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45937.966706944448</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45937.966706944448</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45937.966706944448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45937.966706944448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45937.966706944448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45937.966706944448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45937.966706944448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45937.966706944448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45937.966706944448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45937.966706944448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45937.966706944448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45937.966706944448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45937.966706944448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45937.966706944448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45937.966706944448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45937.966706944448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45937.966706944448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45937.966706944448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45937.966706944448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45937.966706944448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45937.966706944448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45937.966706944448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45937.966706944448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45937.966706944448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45937.966706944448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45937.966706944448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45937.966706944448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45937.966706944448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45937.966706944448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45937.966706944448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45937.966706944448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45937.966706944448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45937.966706944448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45937.966706944448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45937.966706944448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45937.966706944448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45937.966706944448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45937.966706944448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45937.966706944448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45937.966706944448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45937.966706944448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45937.966706944448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45937.966706944448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45937.966706944448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45937.966706944448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45937.966706944448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45937.966706944448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45937.966706944448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45937.966706944448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45937.966706944448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45937.966706944448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45937.966706944448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45937.966706944448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45937.966706944448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45937.966706944448</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45937.966706944448</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11.19385972222517</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45937.966706944448</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4.0857347222263343</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3.0244615740739391</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45937.966706944448</v>
      </c>
      <c r="H6" s="116">
        <v>45935.895856481482</v>
      </c>
      <c r="I6" s="112" t="str">
        <f>IFERROR(VLOOKUP(D6,DB!A:F,6,0),"")</f>
        <v>SCECO</v>
      </c>
      <c r="J6" s="112" t="str">
        <f>IFERROR(VLOOKUP(D6,DB!A:G,7,0),"")</f>
        <v>Vandalized+No BB Design</v>
      </c>
      <c r="K6" s="117" t="s">
        <v>39076</v>
      </c>
      <c r="L6" s="118" t="str">
        <f>IFERROR(VLOOKUP(D6,DB!A:I,9,0),"")</f>
        <v>Latis</v>
      </c>
    </row>
    <row r="7" spans="1:16383" ht="31.5" customHeight="1">
      <c r="A7" s="113" t="s">
        <v>39077</v>
      </c>
      <c r="B7" s="112" t="str">
        <f>IFERROR(VLOOKUP(D7,DB!A:K,11,0),"")</f>
        <v>R6</v>
      </c>
      <c r="C7" s="114">
        <v>1</v>
      </c>
      <c r="D7" s="112" t="s">
        <v>33684</v>
      </c>
      <c r="E7" s="129" t="s">
        <v>39071</v>
      </c>
      <c r="F7" s="116">
        <v>45937.809027777781</v>
      </c>
      <c r="G7" s="81">
        <f ca="1">IFERROR(NOW()-F7,"-")</f>
        <v>0.1576791666666395</v>
      </c>
      <c r="H7" s="116">
        <v>45937.667847222219</v>
      </c>
      <c r="I7" s="112" t="str">
        <f>IFERROR(VLOOKUP(D7,DB!A:F,6,0),"")</f>
        <v>SCECO</v>
      </c>
      <c r="J7" s="112" t="str">
        <f>IFERROR(VLOOKUP(D7,DB!A:G,7,0),"")</f>
        <v>Weak</v>
      </c>
      <c r="K7" s="117" t="s">
        <v>39078</v>
      </c>
      <c r="L7" s="118" t="str">
        <f>IFERROR(VLOOKUP(D7,DB!A:I,9,0),"")</f>
        <v>Latis</v>
      </c>
    </row>
    <row r="8" spans="1:16383" ht="31.5" customHeight="1">
      <c r="A8" s="113"/>
      <c r="B8" s="112" t="str">
        <f>IFERROR(VLOOKUP(D8,DB!A:K,11,0),"")</f>
        <v/>
      </c>
      <c r="C8" s="114"/>
      <c r="D8" s="154"/>
      <c r="E8" s="154"/>
      <c r="F8" s="116"/>
      <c r="G8" s="81">
        <f ca="1">IFERROR(NOW()-F8,"-")</f>
        <v>45937.966706944448</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45937.966706944448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45937.966706944448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45937.966706944448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45937.966706944448</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45937.966706944448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45937.966706944448</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45937.966706944448</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45937.966706944448</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45937.966706944448</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45937.966706944448</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45937.966706944448</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45937.966706944448</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45937.966706944448</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45937.966706944448</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45937.966706944448</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45937.966706944448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45937.966706944448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45937.966706944448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45937.966706944448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45937.966706944448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45937.966706944448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45937.966706944448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45937.966706944448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45937.966706944448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45937.966706944448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45937.966706944448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45937.966706944448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45937.966706944448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45937.966706944448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45937.966706944448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45937.966706944448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45937.966706944448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45937.966706944448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45937.966706944448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45937.966706944448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45937.966706944448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45937.966706944448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45937.966706944448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45937.966706944448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45937.966706944448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45937.966706944448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45937.966706944448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45937.966706944448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45937.966706944448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45937.966706944448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45937.966706944448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45937.966706944448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45937.966706944448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45937.966706944448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45937.966706944448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45937.966706944448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45937.966706944448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45937.966706944448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45937.966706944448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45937.966706944448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45937.966706944448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45937.966706944448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45937.966706944448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45937.966706944448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45937.966706944448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45937.966706944448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45937.966706944448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45937.966706944448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45937.966706944448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45937.966706944448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45937.966706944448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45937.966706944448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45937.966706944448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45937.966706944448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45937.966706944448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45937.966706944448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45937.966706944448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45937.966706944448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45937.966706944448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45937.966706944448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45937.966706944448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45937.966706944448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45937.966706944448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45937.966706944448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45937.966706944448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45937.966706944448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45937.966706944448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45937.966706944448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45937.966706944448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45937.966706944448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45937.966706944448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45937.966706944448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45937.966706944448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45937.966706944448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45937.966706944448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45937.966706944448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45937.966706944448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45937.966706944448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45937.966706944448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45937.966706944448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45937.966706944448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45937.966706944448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45937.966706944448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45937.966706944448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45937.966706944448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45937.966706944448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45937.966706944448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45937.966706944448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45937.966706944448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45937.966706944448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45937.966706944448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45937.966706944448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45937.966706944448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45937.966706944448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45937.966706944448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45937.966706944448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45937.966706944448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45937.966706944448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45937.966706944448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45937.966706944448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45937.966706944448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45937.966706944448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45937.966706944448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45937.966706944448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45937.966706944448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45937.966706944448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45937.966706944448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45937.966706944448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45937.966706944448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45937.966706944448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45937.966706944448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45937.966706944448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45937.966706944448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45937.966706944448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45937.966706944448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45937.966706944448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45937.966706944448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45937.966706944448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45937.966706944448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45937.966706944448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45937.966706944448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45937.966706944448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45937.966706944448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45937.966706944448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45937.966706944448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45937.966706944448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45937.966706944448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45937.966706944448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45937.966706944448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45937.966706944448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45937.966706944448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45937.966706944448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45937.966706944448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45937.966706944448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45937.966706944448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45937.966706944448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45937.966706944448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45937.966706944448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45937.966706944448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45937.966706944448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45937.966706944448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45937.966706944448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45937.966706944448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45937.966706944448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45937.966706944448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45937.966706944448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45937.966706944448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45937.966706944448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45937.966706944448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45937.966706944448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45937.966706944448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45937.966706944448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45937.966706944448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45937.966706944448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45937.966706944448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45937.966706944448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45937.966706944448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45937.966706944448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45937.966706944448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45937.966706944448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45937.966706944448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45937.966706944448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45937.966706944448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45937.966706944448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45937.966706944448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45937.966706944448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45937.966706944448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45937.966706944448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45937.966706944448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45937.966706944448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45937.966706944448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45937.966706944448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45937.966706944448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45937.966706944448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45937.966706944448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45937.966706944448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45937.966706944448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45937.966706944448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45937.966706944448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45937.966706944448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45937.966706944448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45937.966706944448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45937.966706944448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45937.966706944448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45937.966706944448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45937.966706944448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45937.966706944448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45937.966706944448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45937.966706944448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45937.966706944448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45937.966706944448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45937.966706944448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45937.966706944448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45937.966706944448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45937.966706944448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45937.966706944448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45937.966706944448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45937.966706944448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45937.966706944448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45937.966706944448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45937.966706944448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45937.966706944448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45937.966706944448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45937.966706944448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45937.966706944448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45937.966706944448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45937.966706944448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45937.966706944448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45937.966706944448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45937.966706944448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45937.966706944448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45937.966706944448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45937.966706944448</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2025-10-07T20:13:56Z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