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569" documentId="13_ncr:1_{F6CB121F-512D-4AA6-A0C1-0FB36C537598}" xr6:coauthVersionLast="47" xr6:coauthVersionMax="47" xr10:uidLastSave="{328BDF1E-13A3-4791-9FB3-19CE535AB679}"/>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 i="1" l="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4" i="5"/>
  <c r="J44" i="5"/>
  <c r="I44" i="5"/>
  <c r="G44" i="5"/>
  <c r="B4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B3" i="1"/>
  <c r="B4" i="1"/>
  <c r="B5" i="1"/>
  <c r="B6" i="1"/>
  <c r="B7" i="1"/>
  <c r="B8" i="1"/>
  <c r="B9" i="1"/>
  <c r="B10" i="1"/>
  <c r="B11" i="1"/>
  <c r="B12" i="1"/>
  <c r="B13" i="1"/>
  <c r="B14" i="1"/>
  <c r="B15" i="1"/>
  <c r="B16" i="1"/>
  <c r="B17" i="1"/>
  <c r="B18" i="1"/>
  <c r="B19" i="1"/>
  <c r="G2" i="1"/>
  <c r="I2" i="1"/>
  <c r="J2" i="1"/>
  <c r="L2" i="1"/>
  <c r="I3" i="1"/>
  <c r="I4" i="1"/>
  <c r="I5" i="1"/>
  <c r="I6" i="1"/>
  <c r="I7" i="1"/>
  <c r="I8" i="1"/>
  <c r="I9" i="1"/>
  <c r="I10" i="1"/>
  <c r="I11" i="1"/>
  <c r="I12" i="1"/>
  <c r="I13" i="1"/>
  <c r="I14" i="1"/>
  <c r="I15" i="1"/>
  <c r="I16" i="1"/>
  <c r="I17" i="1"/>
  <c r="I18" i="1"/>
  <c r="I19"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alcChain>
</file>

<file path=xl/sharedStrings.xml><?xml version="1.0" encoding="utf-8"?>
<sst xmlns="http://schemas.openxmlformats.org/spreadsheetml/2006/main" count="178578" uniqueCount="39071">
  <si>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</si>
  <si>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</si>
  <si>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</si>
  <si>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</si>
  <si>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</si>
  <si>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</si>
  <si>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</si>
  <si>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</si>
  <si>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</si>
  <si>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</si>
  <si>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</si>
  <si>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</si>
  <si>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</si>
  <si>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</si>
  <si>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</si>
  <si>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</si>
  <si>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</si>
  <si>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</si>
  <si>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</si>
  <si>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</si>
  <si>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</si>
  <si>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</si>
  <si>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</si>
  <si>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</si>
  <si>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</si>
  <si>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</si>
  <si>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</si>
  <si>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</si>
  <si>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</si>
  <si>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</si>
  <si>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</si>
  <si>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</si>
  <si>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</si>
  <si>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</si>
  <si>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</si>
  <si>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</si>
  <si>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</si>
  <si>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</si>
  <si>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</si>
  <si>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</si>
  <si>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</si>
  <si>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</si>
  <si>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</si>
  <si>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</si>
  <si>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</si>
  <si>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</si>
  <si>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</si>
  <si>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</si>
  <si>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</si>
  <si>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</si>
  <si>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</si>
  <si>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</si>
  <si>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</si>
  <si>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</si>
  <si>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</si>
  <si>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</si>
  <si>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</si>
  <si>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</si>
  <si>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</si>
  <si>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</si>
  <si>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</si>
  <si>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</si>
  <si>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</si>
  <si>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</si>
  <si>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</si>
  <si>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</si>
  <si>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</si>
  <si>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</si>
  <si>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</si>
  <si>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</si>
  <si>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</si>
  <si>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</si>
  <si>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</si>
  <si>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</si>
  <si>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</si>
  <si>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</si>
  <si>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</si>
  <si>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</si>
  <si>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</si>
  <si>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</si>
  <si>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</si>
  <si>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</si>
  <si>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</si>
  <si>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</si>
  <si>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</si>
  <si>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</si>
  <si>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</si>
  <si>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</si>
  <si>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</si>
  <si>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</si>
  <si>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</si>
  <si>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</si>
  <si>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</si>
  <si>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</si>
  <si>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</si>
  <si>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</si>
  <si>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</si>
  <si>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</si>
  <si>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</si>
  <si>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</si>
  <si>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</si>
  <si>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</si>
  <si>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</si>
  <si>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</si>
  <si>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</si>
  <si>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</si>
  <si>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</si>
  <si>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</si>
  <si>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</si>
  <si>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</si>
  <si>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</si>
  <si>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</si>
  <si>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</si>
  <si>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</si>
  <si>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</si>
  <si>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</si>
  <si>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</si>
  <si>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</si>
  <si>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</si>
  <si>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</si>
  <si>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</si>
  <si>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</si>
  <si>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</si>
  <si>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</si>
  <si>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</si>
  <si>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</si>
  <si>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</si>
  <si>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</si>
  <si>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</si>
  <si>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</si>
  <si>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</si>
  <si>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</si>
  <si>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</si>
  <si>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</si>
  <si>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</si>
  <si>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</si>
  <si>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</si>
  <si>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</si>
  <si>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</si>
  <si>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</si>
  <si>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</si>
  <si>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</si>
  <si>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</si>
  <si>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</si>
  <si>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</si>
  <si>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</si>
  <si>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</si>
  <si>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</si>
  <si>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</si>
  <si>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</si>
  <si>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</si>
  <si>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</si>
  <si>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</si>
  <si>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</si>
  <si>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</si>
  <si>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</si>
  <si>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</si>
  <si>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</si>
  <si>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</si>
  <si>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</si>
  <si>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</si>
  <si>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</si>
  <si>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</si>
  <si>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</si>
  <si>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</si>
  <si>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</si>
  <si>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</si>
  <si>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</si>
  <si>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</si>
  <si>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</si>
  <si>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</si>
  <si>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</si>
  <si>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</si>
  <si>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</si>
  <si>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</si>
  <si>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</si>
  <si>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</si>
  <si>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</si>
  <si>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</si>
  <si>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</si>
  <si>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</si>
  <si>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</si>
  <si>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</si>
  <si>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</si>
  <si>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</si>
  <si>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</si>
  <si>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</si>
  <si>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</si>
  <si>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</si>
  <si>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</si>
  <si>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</si>
  <si>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</si>
  <si>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</si>
  <si>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</si>
  <si>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</si>
  <si>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</si>
  <si>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</si>
  <si>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</si>
  <si>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</si>
  <si>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</si>
  <si>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</si>
  <si>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</si>
  <si>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</si>
  <si>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</si>
  <si>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</si>
  <si>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</si>
  <si>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</si>
  <si>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</si>
  <si>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</si>
  <si>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</si>
  <si>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</si>
  <si>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</si>
  <si>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</si>
  <si>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</si>
  <si>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</si>
  <si>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</si>
  <si>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</si>
  <si>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</si>
  <si>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</si>
  <si>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</si>
  <si>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</si>
  <si>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</si>
  <si>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</si>
  <si>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</si>
  <si>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</si>
  <si>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</si>
  <si>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</si>
  <si>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</si>
  <si>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</si>
  <si>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</si>
  <si>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</si>
  <si>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</si>
  <si>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</si>
  <si>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</si>
  <si>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</si>
  <si>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</si>
  <si>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</si>
  <si>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</si>
  <si>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</si>
  <si>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</si>
  <si>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</si>
  <si>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</si>
  <si>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</si>
  <si>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</si>
  <si>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</si>
  <si>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</si>
  <si>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</si>
  <si>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</si>
  <si>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</si>
  <si>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</si>
  <si>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</si>
  <si>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</si>
  <si>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</si>
  <si>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</si>
  <si>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</si>
  <si>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</si>
  <si>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</si>
  <si>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</si>
  <si>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</si>
  <si>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</si>
  <si>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</si>
  <si>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</si>
  <si>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</si>
  <si>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</si>
  <si>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</si>
  <si>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</si>
  <si>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</si>
  <si>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</si>
  <si>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</si>
  <si>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</si>
  <si>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</si>
  <si>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</si>
  <si>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</si>
  <si>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</si>
  <si>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</si>
  <si>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</si>
  <si>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</si>
  <si>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</si>
  <si>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</si>
  <si>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</si>
  <si>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</si>
  <si>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</si>
  <si>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</si>
  <si>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</si>
  <si>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</si>
  <si>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</si>
  <si>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</si>
  <si>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</si>
  <si>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</si>
  <si>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</si>
  <si>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</si>
  <si>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</si>
  <si>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</si>
  <si>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</si>
  <si>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</si>
  <si>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</si>
  <si>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</si>
  <si>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</si>
  <si>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</si>
  <si>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</si>
  <si>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</si>
  <si>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</si>
  <si>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</si>
  <si>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</si>
  <si>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</si>
  <si>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</si>
  <si>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</si>
  <si>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</si>
  <si>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</si>
  <si>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</si>
  <si>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</si>
  <si>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</si>
  <si>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</si>
  <si>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</si>
  <si>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</si>
  <si>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</si>
  <si>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</si>
  <si>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</si>
  <si>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</si>
  <si>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</si>
  <si>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</si>
  <si>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</si>
  <si>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</si>
  <si>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</si>
  <si>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</si>
  <si>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</si>
  <si>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</si>
  <si>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</si>
  <si>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</si>
  <si>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</si>
  <si>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</si>
  <si>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</si>
  <si>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</si>
  <si>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</si>
  <si>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</si>
  <si>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</si>
  <si>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</si>
  <si>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</si>
  <si>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</si>
  <si>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</si>
  <si>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</si>
  <si>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</si>
  <si>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</si>
  <si>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</si>
  <si>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</si>
  <si>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</si>
  <si>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</si>
  <si>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</si>
  <si>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</si>
  <si>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</si>
  <si>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</si>
  <si>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</si>
  <si>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</si>
  <si>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</si>
  <si>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</si>
  <si>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</si>
  <si>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</si>
  <si>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</si>
  <si>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</si>
  <si>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</si>
  <si>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</si>
  <si>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</si>
  <si>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</si>
  <si>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</si>
  <si>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</si>
  <si>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</si>
  <si>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</si>
  <si>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</si>
  <si>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</si>
  <si>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</si>
  <si>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</si>
  <si>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</si>
  <si>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</si>
  <si>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</si>
  <si>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</si>
  <si>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</si>
  <si>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</si>
  <si>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</si>
  <si>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</si>
  <si>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</si>
  <si>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</si>
  <si>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</si>
  <si>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</si>
  <si>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</si>
  <si>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</si>
  <si>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</si>
  <si>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</si>
  <si>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</si>
  <si>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</si>
  <si>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</si>
  <si>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</si>
  <si>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</si>
  <si>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</si>
  <si>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</si>
  <si>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</si>
  <si>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</si>
  <si>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</si>
  <si>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</si>
  <si>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</si>
  <si>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</si>
  <si>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</si>
  <si>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</si>
  <si>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</si>
  <si>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</si>
  <si>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</si>
  <si>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</si>
  <si>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</si>
  <si>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</si>
  <si>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</si>
  <si>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</si>
  <si>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</si>
  <si>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</si>
  <si>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</si>
  <si>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</si>
  <si>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</si>
  <si>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</si>
  <si>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</si>
  <si>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</si>
  <si>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</si>
  <si>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</si>
  <si>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</si>
  <si>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</si>
  <si>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</si>
  <si>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</si>
  <si>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</si>
  <si>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</si>
  <si>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</si>
  <si>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</si>
  <si>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</si>
  <si>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</si>
  <si>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</si>
  <si>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</si>
  <si>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</si>
  <si>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</si>
  <si>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</si>
  <si>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</si>
  <si>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</si>
  <si>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</si>
  <si>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</si>
  <si>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</si>
  <si>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</si>
  <si>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</si>
  <si>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</si>
  <si>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</si>
  <si>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</si>
  <si>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</si>
  <si>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</si>
  <si>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</si>
  <si>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</si>
  <si>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</si>
  <si>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</si>
  <si>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</si>
  <si>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</si>
  <si>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</si>
  <si>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</si>
  <si>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</si>
  <si>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</si>
  <si>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</si>
  <si>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</si>
  <si>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</si>
  <si>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</si>
  <si>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</si>
  <si>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</si>
  <si>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</si>
  <si>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</si>
  <si>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</si>
  <si>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</si>
  <si>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</si>
  <si>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</si>
  <si>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</si>
  <si>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</si>
  <si>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</si>
  <si>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</si>
  <si>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</si>
  <si>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</si>
  <si>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</si>
  <si>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</si>
  <si>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</si>
  <si>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</si>
  <si>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</si>
  <si>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</si>
  <si>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</si>
  <si>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</si>
  <si>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</si>
  <si>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</si>
  <si>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</si>
  <si>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</si>
  <si>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</si>
  <si>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</si>
  <si>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</si>
  <si>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</si>
  <si>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</si>
  <si>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</si>
  <si>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</si>
  <si>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</si>
  <si>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</si>
  <si>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</si>
  <si>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</si>
  <si>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</si>
  <si>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</si>
  <si>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</si>
  <si>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</si>
  <si>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</si>
  <si>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</si>
  <si>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</si>
  <si>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</si>
  <si>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</si>
  <si>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</si>
  <si>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</si>
  <si>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</si>
  <si>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</si>
  <si>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</si>
  <si>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</si>
  <si>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</si>
  <si>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</si>
  <si>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</si>
  <si>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</si>
  <si>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</si>
  <si>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</si>
  <si>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</si>
  <si>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</si>
  <si>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</si>
  <si>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</si>
  <si>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</si>
  <si>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</si>
  <si>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</si>
  <si>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</si>
  <si>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</si>
  <si>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</si>
  <si>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</si>
  <si>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</si>
  <si>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</si>
  <si>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</si>
  <si>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</si>
  <si>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</si>
  <si>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</si>
  <si>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</si>
  <si>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</si>
  <si>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</si>
  <si>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</si>
  <si>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</si>
  <si>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</si>
  <si>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</si>
  <si>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</si>
  <si>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</si>
  <si>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</si>
  <si>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</si>
  <si>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</si>
  <si>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</si>
  <si>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</si>
  <si>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</si>
  <si>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</si>
  <si>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</si>
  <si>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</si>
  <si>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</si>
  <si>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</si>
  <si>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</si>
  <si>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</si>
  <si>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</si>
  <si>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</si>
  <si>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</si>
  <si>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</si>
  <si>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</si>
  <si>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</si>
  <si>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</si>
  <si>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</si>
  <si>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</si>
  <si>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</si>
  <si>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</si>
  <si>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</si>
  <si>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</si>
  <si>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</si>
  <si>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</si>
  <si>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</si>
  <si>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</si>
  <si>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</si>
  <si>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</si>
  <si>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</si>
  <si>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</si>
  <si>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</si>
  <si>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</si>
  <si>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</si>
  <si>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</si>
  <si>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</si>
  <si>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</si>
  <si>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</si>
  <si>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</si>
  <si>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</si>
  <si>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</si>
  <si>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</si>
  <si>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</si>
  <si>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</si>
  <si>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</si>
  <si>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</si>
  <si>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</si>
  <si>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</si>
  <si>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</si>
  <si>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</si>
  <si>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</si>
  <si>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</si>
  <si>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</si>
  <si>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</si>
  <si>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</si>
  <si>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</si>
  <si>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</si>
  <si>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</si>
  <si>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</si>
  <si>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</si>
  <si>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</si>
  <si>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</si>
  <si>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</si>
  <si>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</si>
  <si>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</si>
  <si>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</si>
  <si>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</si>
  <si>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</si>
  <si>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</si>
  <si>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</si>
  <si>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</si>
  <si>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</si>
  <si>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</si>
  <si>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</si>
  <si>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</si>
  <si>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</si>
  <si>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</si>
  <si>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</si>
  <si>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</si>
  <si>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</si>
  <si>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</si>
  <si>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</si>
  <si>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</si>
  <si>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</si>
  <si>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</si>
  <si>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</si>
  <si>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</si>
  <si>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</si>
  <si>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</si>
  <si>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</si>
  <si>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</si>
  <si>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</si>
  <si>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</si>
  <si>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</si>
  <si>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</si>
  <si>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</si>
  <si>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</si>
  <si>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</si>
  <si>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</si>
  <si>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</si>
  <si>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</si>
  <si>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</si>
  <si>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</si>
  <si>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</si>
  <si>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</si>
  <si>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</si>
  <si>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</si>
  <si>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</si>
  <si>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</si>
  <si>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</si>
  <si>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</si>
  <si>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</si>
  <si>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</si>
  <si>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</si>
  <si>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</si>
  <si>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</si>
  <si>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</si>
  <si>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</si>
  <si>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</si>
  <si>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</si>
  <si>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</si>
  <si>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</si>
  <si>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</si>
  <si>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</si>
  <si>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</si>
  <si>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</si>
  <si>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</si>
  <si>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</si>
  <si>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</si>
  <si>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</si>
  <si>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</si>
  <si>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</si>
  <si>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</si>
  <si>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</si>
  <si>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</si>
  <si>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</si>
  <si>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</si>
  <si>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</si>
  <si>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</si>
  <si>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</si>
  <si>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</si>
  <si>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</si>
  <si>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</si>
  <si>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</si>
  <si>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</si>
  <si>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</si>
  <si>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</si>
  <si>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</si>
  <si>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</si>
  <si>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</si>
  <si>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</si>
  <si>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</si>
  <si>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</si>
  <si>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</si>
  <si>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</si>
  <si>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</si>
  <si>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</si>
  <si>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</si>
  <si>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</si>
  <si>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</si>
  <si>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</si>
  <si>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</si>
  <si>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</si>
  <si>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</si>
  <si>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</si>
  <si>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</si>
  <si>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</si>
  <si>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</si>
  <si>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</si>
  <si>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</si>
  <si>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</si>
  <si>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</si>
  <si>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</si>
  <si>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</si>
  <si>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</si>
  <si>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</si>
  <si>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</si>
  <si>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</si>
  <si>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</si>
  <si>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</si>
  <si>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</si>
  <si>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</si>
  <si>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</si>
  <si>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</si>
  <si>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</si>
  <si>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</si>
  <si>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</si>
  <si>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</si>
  <si>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</si>
  <si>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</si>
  <si>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</si>
  <si>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</si>
  <si>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</si>
  <si>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</si>
  <si>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</si>
  <si>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</si>
  <si>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</si>
  <si>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</si>
  <si>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</si>
  <si>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</si>
  <si>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</si>
  <si>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</si>
  <si>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</si>
  <si>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</si>
  <si>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</si>
  <si>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</si>
  <si>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</si>
  <si>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</si>
  <si>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</si>
  <si>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</si>
  <si>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</si>
  <si>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</si>
  <si>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</si>
  <si>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</si>
  <si>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</si>
  <si>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</si>
  <si>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</si>
  <si>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</si>
  <si>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</si>
  <si>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</si>
  <si>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</si>
  <si>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</si>
  <si>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</si>
  <si>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</si>
  <si>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</si>
  <si>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</si>
  <si>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</si>
  <si>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</si>
  <si>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</si>
  <si>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</si>
  <si>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</si>
  <si>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</si>
  <si>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</si>
  <si>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</si>
  <si>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</si>
  <si>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</si>
  <si>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</si>
  <si>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</si>
  <si>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</si>
  <si>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</si>
  <si>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</si>
  <si>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</si>
  <si>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</si>
  <si>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</si>
  <si>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</si>
  <si>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</si>
  <si>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</si>
  <si>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</si>
  <si>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</si>
  <si>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</si>
  <si>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</si>
  <si>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</si>
  <si>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</si>
  <si>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</si>
  <si>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</si>
  <si>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</si>
  <si>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</si>
  <si>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</si>
  <si>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</si>
  <si>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</si>
  <si>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</si>
  <si>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</si>
  <si>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</si>
  <si>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</si>
  <si>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</si>
  <si>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</si>
  <si>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</si>
  <si>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</si>
  <si>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</si>
  <si>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</si>
  <si>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</si>
  <si>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</si>
  <si>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</si>
  <si>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</si>
  <si>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</si>
  <si>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</si>
  <si>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</si>
  <si>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</si>
  <si>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</si>
  <si>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</si>
  <si>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</si>
  <si>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</si>
  <si>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</si>
  <si>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</si>
  <si>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</si>
  <si>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</si>
  <si>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</si>
  <si>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</si>
  <si>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</si>
  <si>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</si>
  <si>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</si>
  <si>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</si>
  <si>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</si>
  <si>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</si>
  <si>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</si>
  <si>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</si>
  <si>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</si>
  <si>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</si>
  <si>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</si>
  <si>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</si>
  <si>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</si>
  <si>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</si>
  <si>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</si>
  <si>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</si>
  <si>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</si>
  <si>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</si>
  <si>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</si>
  <si>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</si>
  <si>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</si>
  <si>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</si>
  <si>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</si>
  <si>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</si>
  <si>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</si>
  <si>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</si>
  <si>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</si>
  <si>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</si>
  <si>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</si>
  <si>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</si>
  <si>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</si>
  <si>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</si>
  <si>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</si>
  <si>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</si>
  <si>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</si>
  <si>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</si>
  <si>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</si>
  <si>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</si>
  <si>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</si>
  <si>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</si>
  <si>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</si>
  <si>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</si>
  <si>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</si>
  <si>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</si>
  <si>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</si>
  <si>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</si>
  <si>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</si>
  <si>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</si>
  <si>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</si>
  <si>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</si>
  <si>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</si>
  <si>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</si>
  <si>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</si>
  <si>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</si>
  <si>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</si>
  <si>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</si>
  <si>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</si>
  <si>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</si>
  <si>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</si>
  <si>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</si>
  <si>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</si>
  <si>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</si>
  <si>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</si>
  <si>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</si>
  <si>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</si>
  <si>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</si>
  <si>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</si>
  <si>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</si>
  <si>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</si>
  <si>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</si>
  <si>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</si>
  <si>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</si>
  <si>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</si>
  <si>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</si>
  <si>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</si>
  <si>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</si>
  <si>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</si>
  <si>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</si>
  <si>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</si>
  <si>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</si>
  <si>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</si>
  <si>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</si>
  <si>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</si>
  <si>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</si>
  <si>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</si>
  <si>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</si>
  <si>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</si>
  <si>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</si>
  <si>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</si>
  <si>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</si>
  <si>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</si>
  <si>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</si>
  <si>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</si>
  <si>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</si>
  <si>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</si>
  <si>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</si>
  <si>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</si>
  <si>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</si>
  <si>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</si>
  <si>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</si>
  <si>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</si>
  <si>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</si>
  <si>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</si>
  <si>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</si>
  <si>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</si>
  <si>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</si>
  <si>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</si>
  <si>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</si>
  <si>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</si>
  <si>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</si>
  <si>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</si>
  <si>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</si>
  <si>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</si>
  <si>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</si>
  <si>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</si>
  <si>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</si>
  <si>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</si>
  <si>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</si>
  <si>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</si>
  <si>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</si>
  <si>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</si>
  <si>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</si>
  <si>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</si>
  <si>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</si>
  <si>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</si>
  <si>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</si>
  <si>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</si>
  <si>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</si>
  <si>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</si>
  <si>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</si>
  <si>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</si>
  <si>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</si>
  <si>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</si>
  <si>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</si>
  <si>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</si>
  <si>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</si>
  <si>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</si>
  <si>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</si>
  <si>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</si>
  <si>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</si>
  <si>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</si>
  <si>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</si>
  <si>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</si>
  <si>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</si>
  <si>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</si>
  <si>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</si>
  <si>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</si>
  <si>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</si>
  <si>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</si>
  <si>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</si>
  <si>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</si>
  <si>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</si>
  <si>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</si>
  <si>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</si>
  <si>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</si>
  <si>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</si>
  <si>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</si>
  <si>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</si>
  <si>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</si>
  <si>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</si>
  <si>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</si>
  <si>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</si>
  <si>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</si>
  <si>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</si>
  <si>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</si>
  <si>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</si>
  <si>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</si>
  <si>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</si>
  <si>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</si>
  <si>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</si>
  <si>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</si>
  <si>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</si>
  <si>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</si>
  <si>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</si>
  <si>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</si>
  <si>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</si>
  <si>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</si>
  <si>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</si>
  <si>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</si>
  <si>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</si>
  <si>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</si>
  <si>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</si>
  <si>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</si>
  <si>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</si>
  <si>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</si>
  <si>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</si>
  <si>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</si>
  <si>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</si>
  <si>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</si>
  <si>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</si>
  <si>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</si>
  <si>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</si>
  <si>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</si>
  <si>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</si>
  <si>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</si>
  <si>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</si>
  <si>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</si>
  <si>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</si>
  <si>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</si>
  <si>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</si>
  <si>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</si>
  <si>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</si>
  <si>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</si>
  <si>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</si>
  <si>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</si>
  <si>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</si>
  <si>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</si>
  <si>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</si>
  <si>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</si>
  <si>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</si>
  <si>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</si>
  <si>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</si>
  <si>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</si>
  <si>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</si>
  <si>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</si>
  <si>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</si>
  <si>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</si>
  <si>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</si>
  <si>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</si>
  <si>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</si>
  <si>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</si>
  <si>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</si>
  <si>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</si>
  <si>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</si>
  <si>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</si>
  <si>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</si>
  <si>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</si>
  <si>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</si>
  <si>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</si>
  <si>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</si>
  <si>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</si>
  <si>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</si>
  <si>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</si>
  <si>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</si>
  <si>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</si>
  <si>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</si>
  <si>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</si>
  <si>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</si>
  <si>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</si>
  <si>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</si>
  <si>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</si>
  <si>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</si>
  <si>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</si>
  <si>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</si>
  <si>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</si>
  <si>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</si>
  <si>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</si>
  <si>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</si>
  <si>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</si>
  <si>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</si>
  <si>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</si>
  <si>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</si>
  <si>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</si>
  <si>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</si>
  <si>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</si>
  <si>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</si>
  <si>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</si>
  <si>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</si>
  <si>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</si>
  <si>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</si>
  <si>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</si>
  <si>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</si>
  <si>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</si>
  <si>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</si>
  <si>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</si>
  <si>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</si>
  <si>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</si>
  <si>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</si>
  <si>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</si>
  <si>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</si>
  <si>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</si>
  <si>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</si>
  <si>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</si>
  <si>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</si>
  <si>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</si>
  <si>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</si>
  <si>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</si>
  <si>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</si>
  <si>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</si>
  <si>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</si>
  <si>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</si>
  <si>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</si>
  <si>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</si>
  <si>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</si>
  <si>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</si>
  <si>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</si>
  <si>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</si>
  <si>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</si>
  <si>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</si>
  <si>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</si>
  <si>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</si>
  <si>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</si>
  <si>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</si>
  <si>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</si>
  <si>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</si>
  <si>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</si>
  <si>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</si>
  <si>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</si>
  <si>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</si>
  <si>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</si>
  <si>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</si>
  <si>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</si>
  <si>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</si>
  <si>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</si>
  <si>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</si>
  <si>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</si>
  <si>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</si>
  <si>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</si>
  <si>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</si>
  <si>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</si>
  <si>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</si>
  <si>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</si>
  <si>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</si>
  <si>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</si>
  <si>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</si>
  <si>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</si>
  <si>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</si>
  <si>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</si>
  <si>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</si>
  <si>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</si>
  <si>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</si>
  <si>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</si>
  <si>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</si>
  <si>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</si>
  <si>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</si>
  <si>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</si>
  <si>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</si>
  <si>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</si>
  <si>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</si>
  <si>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</si>
  <si>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</si>
  <si>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</si>
  <si>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</si>
  <si>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</si>
  <si>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</si>
  <si>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</si>
  <si>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</si>
  <si>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</si>
  <si>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</si>
  <si>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</si>
  <si>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</si>
  <si>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</si>
  <si>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</si>
  <si>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</si>
  <si>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</si>
  <si>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</si>
  <si>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</si>
  <si>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</si>
  <si>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</si>
  <si>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</si>
  <si>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</si>
  <si>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</si>
  <si>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</si>
  <si>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</si>
  <si>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</si>
  <si>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</si>
  <si>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</si>
  <si>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</si>
  <si>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</si>
  <si>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</si>
  <si>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</si>
  <si>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</si>
  <si>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</si>
  <si>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</si>
  <si>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</si>
  <si>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</si>
  <si>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</si>
  <si>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</si>
  <si>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</si>
  <si>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</si>
  <si>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</si>
  <si>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</si>
  <si>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</si>
  <si>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</si>
  <si>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</si>
  <si>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</si>
  <si>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</si>
  <si>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</si>
  <si>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</si>
  <si>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</si>
  <si>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</si>
  <si>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</si>
  <si>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</si>
  <si>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</si>
  <si>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</si>
  <si>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</si>
  <si>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</si>
  <si>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</si>
  <si>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</si>
  <si>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</si>
  <si>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</si>
  <si>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</si>
  <si>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</si>
  <si>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</si>
  <si>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</si>
  <si>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</si>
  <si>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</si>
  <si>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</si>
  <si>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</si>
  <si>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</si>
  <si>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</si>
  <si>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</si>
  <si>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</si>
  <si>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</si>
  <si>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</si>
  <si>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</si>
  <si>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</si>
  <si>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</si>
  <si>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</si>
  <si>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</si>
  <si>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</si>
  <si>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</si>
  <si>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</si>
  <si>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</si>
  <si>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</si>
  <si>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</si>
  <si>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</si>
  <si>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</si>
  <si>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</si>
  <si>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</si>
  <si>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</si>
  <si>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</si>
  <si>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</si>
  <si>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</si>
  <si>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</si>
  <si>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</si>
  <si>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</si>
  <si>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</si>
  <si>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</si>
  <si>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</si>
  <si>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</si>
  <si>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</si>
  <si>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</si>
  <si>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</si>
  <si>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</si>
  <si>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</si>
  <si>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</si>
  <si>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</si>
  <si>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</si>
  <si>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</si>
  <si>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</si>
  <si>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</si>
  <si>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</si>
  <si>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</si>
  <si>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</si>
  <si>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</si>
  <si>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</si>
  <si>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</si>
  <si>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</si>
  <si>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</si>
  <si>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</si>
  <si>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</si>
  <si>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</si>
  <si>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</si>
  <si>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</si>
  <si>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</si>
  <si>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</si>
  <si>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</si>
  <si>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</si>
  <si>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</si>
  <si>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</si>
  <si>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</si>
  <si>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</si>
  <si>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</si>
  <si>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</si>
  <si>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</si>
  <si>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</si>
  <si>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</si>
  <si>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</si>
  <si>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</si>
  <si>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</si>
  <si>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</si>
  <si>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</si>
  <si>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</si>
  <si>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</si>
  <si>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</si>
  <si>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</si>
  <si>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</si>
  <si>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</si>
  <si>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</si>
  <si>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</si>
  <si>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</si>
  <si>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</si>
  <si>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</si>
  <si>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</si>
  <si>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</si>
  <si>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</si>
  <si>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</si>
  <si>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</si>
  <si>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</si>
  <si>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</si>
  <si>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</si>
  <si>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</si>
  <si>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</si>
  <si>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</si>
  <si>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</si>
  <si>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</si>
  <si>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</si>
  <si>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</si>
  <si>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</si>
  <si>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</si>
  <si>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</si>
  <si>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</si>
  <si>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</si>
  <si>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</si>
  <si>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</si>
  <si>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</si>
  <si>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</si>
  <si>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</si>
  <si>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</si>
  <si>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</si>
  <si>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</si>
  <si>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</si>
  <si>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</si>
  <si>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</si>
  <si>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</si>
  <si>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</si>
  <si>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</si>
  <si>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</si>
  <si>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</si>
  <si>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</si>
  <si>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</si>
  <si>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</si>
  <si>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</si>
  <si>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</si>
  <si>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</si>
  <si>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</si>
  <si>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</si>
  <si>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</si>
  <si>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</si>
  <si>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</si>
  <si>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</si>
  <si>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</si>
  <si>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</si>
  <si>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</si>
  <si>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</si>
  <si>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</si>
  <si>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</si>
  <si>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</si>
  <si>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</si>
  <si>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</si>
  <si>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</si>
  <si>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</si>
  <si>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</si>
  <si>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</si>
  <si>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</si>
  <si>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</si>
  <si>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</si>
  <si>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</si>
  <si>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</si>
  <si>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</si>
  <si>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</si>
  <si>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</si>
  <si>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</si>
  <si>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</si>
  <si>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</si>
  <si>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</si>
  <si>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</si>
  <si>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</si>
  <si>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</si>
  <si>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</si>
  <si>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</si>
  <si>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</si>
  <si>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</si>
  <si>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</si>
  <si>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</si>
  <si>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</si>
  <si>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</si>
  <si>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</si>
  <si>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</si>
  <si>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</si>
  <si>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</si>
  <si>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</si>
  <si>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</si>
  <si>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</si>
  <si>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</si>
  <si>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</si>
  <si>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</si>
  <si>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</si>
  <si>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</si>
  <si>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</si>
  <si>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</si>
  <si>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</si>
  <si>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</si>
  <si>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</si>
  <si>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</si>
  <si>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</si>
  <si>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</si>
  <si>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</si>
  <si>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</si>
  <si>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</si>
  <si>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</si>
  <si>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</si>
  <si>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</si>
  <si>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</si>
  <si>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</si>
  <si>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</si>
  <si>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</si>
  <si>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</si>
  <si>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</si>
  <si>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</si>
  <si>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</si>
  <si>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</si>
  <si>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</si>
  <si>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</si>
  <si>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</si>
  <si>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</si>
  <si>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</si>
  <si>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</si>
  <si>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</si>
  <si>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</si>
  <si>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</si>
  <si>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</si>
  <si>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</si>
  <si>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</si>
  <si>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</si>
  <si>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</si>
  <si>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</si>
  <si>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</si>
  <si>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</si>
  <si>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</si>
  <si>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</si>
  <si>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</si>
  <si>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</si>
  <si>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</si>
  <si>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</si>
  <si>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</si>
  <si>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</si>
  <si>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</si>
  <si>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</si>
  <si>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</si>
  <si>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</si>
  <si>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</si>
  <si>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</si>
  <si>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</si>
  <si>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</si>
  <si>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</si>
  <si>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</si>
  <si>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</si>
  <si>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</si>
  <si>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</si>
  <si>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</si>
  <si>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</si>
  <si>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</si>
  <si>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</si>
  <si>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</si>
  <si>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</si>
  <si>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</si>
  <si>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</si>
  <si>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</si>
  <si>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</si>
  <si>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</si>
  <si>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</si>
  <si>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</si>
  <si>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</si>
  <si>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</si>
  <si>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</si>
  <si>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</si>
  <si>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</si>
  <si>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</si>
  <si>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</si>
  <si>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</si>
  <si>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</si>
  <si>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</si>
  <si>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</si>
  <si>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</si>
  <si>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</si>
  <si>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</si>
  <si>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</si>
  <si>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</si>
  <si>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</si>
  <si>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</si>
  <si>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</si>
  <si>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</si>
  <si>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</si>
  <si>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</si>
  <si>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</si>
  <si>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</si>
  <si>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</si>
  <si>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</si>
  <si>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</si>
  <si>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</si>
  <si>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</si>
  <si>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</si>
  <si>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</si>
  <si>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</si>
  <si>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</si>
  <si>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</si>
  <si>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</si>
  <si>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</si>
  <si>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</si>
  <si>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</si>
  <si>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</si>
  <si>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</si>
  <si>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</si>
  <si>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</si>
  <si>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</si>
  <si>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</si>
  <si>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</si>
  <si>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</si>
  <si>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</si>
  <si>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</si>
  <si>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</si>
  <si>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</si>
  <si>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</si>
  <si>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</si>
  <si>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</si>
  <si>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</si>
  <si>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</si>
  <si>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</si>
  <si>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</si>
  <si>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</si>
  <si>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</si>
  <si>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</si>
  <si>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</si>
  <si>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</si>
  <si>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</si>
  <si>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</si>
  <si>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</si>
  <si>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</si>
  <si>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</si>
  <si>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</si>
  <si>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</si>
  <si>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</si>
  <si>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</si>
  <si>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</si>
  <si>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</si>
  <si>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</si>
  <si>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</si>
  <si>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</si>
  <si>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</si>
  <si>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</si>
  <si>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</si>
  <si>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</si>
  <si>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</si>
  <si>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</si>
  <si>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</si>
  <si>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</si>
  <si>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</si>
  <si>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</si>
  <si>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</si>
  <si>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</si>
  <si>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</si>
  <si>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</si>
  <si>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</si>
  <si>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</si>
  <si>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</si>
  <si>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</si>
  <si>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</si>
  <si>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</si>
  <si>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</si>
  <si>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</si>
  <si>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</si>
  <si>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</si>
  <si>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</si>
  <si>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</si>
  <si>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</si>
  <si>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</si>
  <si>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</si>
  <si>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</si>
  <si>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</si>
  <si>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</si>
  <si>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</si>
  <si>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</si>
  <si>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</si>
  <si>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</si>
  <si>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</si>
  <si>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</si>
  <si>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</si>
  <si>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</si>
  <si>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</si>
  <si>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</si>
  <si>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</si>
  <si>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</si>
  <si>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</si>
  <si>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</si>
  <si>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</si>
  <si>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</si>
  <si>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</si>
  <si>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</si>
  <si>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</si>
  <si>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</si>
  <si>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</si>
  <si>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</si>
  <si>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</si>
  <si>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</si>
  <si>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</si>
  <si>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</si>
  <si>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</si>
  <si>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</si>
  <si>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</si>
  <si>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</si>
  <si>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</si>
  <si>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</si>
  <si>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</si>
  <si>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</si>
  <si>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</si>
  <si>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</si>
  <si>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</si>
  <si>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</si>
  <si>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</si>
  <si>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</si>
  <si>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</si>
  <si>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</si>
  <si>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</si>
  <si>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</si>
  <si>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</si>
  <si>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</si>
  <si>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</si>
  <si>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</si>
  <si>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</si>
  <si>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</si>
  <si>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</si>
  <si>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</si>
  <si>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</si>
  <si>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</si>
  <si>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</si>
  <si>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</si>
  <si>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</si>
  <si>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</si>
  <si>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</si>
  <si>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</si>
  <si>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</si>
  <si>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</si>
  <si>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</si>
  <si>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</si>
  <si>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</si>
  <si>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</si>
  <si>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</si>
  <si>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</si>
  <si>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</si>
  <si>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</si>
  <si>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</si>
  <si>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</si>
  <si>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</si>
  <si>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</si>
  <si>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</si>
  <si>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</si>
  <si>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</si>
  <si>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</si>
  <si>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</si>
  <si>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</si>
  <si>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</si>
  <si>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</si>
  <si>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</si>
  <si>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</si>
  <si>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</si>
  <si>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</si>
  <si>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</si>
  <si>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</si>
  <si>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</si>
  <si>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</si>
  <si>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</si>
  <si>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</si>
  <si>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</si>
  <si>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</si>
  <si>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</si>
  <si>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</si>
  <si>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</si>
  <si>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</si>
  <si>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</si>
  <si>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</si>
  <si>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</si>
  <si>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</si>
  <si>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</si>
  <si>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</si>
  <si>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</si>
  <si>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</si>
  <si>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</si>
  <si>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</si>
  <si>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</si>
  <si>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</si>
  <si>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</si>
  <si>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</si>
  <si>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</si>
  <si>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</si>
  <si>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</si>
  <si>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</si>
  <si>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</si>
  <si>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</si>
  <si>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</si>
  <si>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</si>
  <si>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</si>
  <si>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</si>
  <si>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</si>
  <si>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</si>
  <si>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</si>
  <si>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</si>
  <si>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</si>
  <si>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</si>
  <si>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</si>
  <si>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</si>
  <si>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</si>
  <si>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</si>
  <si>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</si>
  <si>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</si>
  <si>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</si>
  <si>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</si>
  <si>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</si>
  <si>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</si>
  <si>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</si>
  <si>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</si>
  <si>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</si>
  <si>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</si>
  <si>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</si>
  <si>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</si>
  <si>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</si>
  <si>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</si>
  <si>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</si>
  <si>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</si>
  <si>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</si>
  <si>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</si>
  <si>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</si>
  <si>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</si>
  <si>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</si>
  <si>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</si>
  <si>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</si>
  <si>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</si>
  <si>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</si>
  <si>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</si>
  <si>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</si>
  <si>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</si>
  <si>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</si>
  <si>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</si>
  <si>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</si>
  <si>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</si>
  <si>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</si>
  <si>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</si>
  <si>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</si>
  <si>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</si>
  <si>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</si>
  <si>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</si>
  <si>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</si>
  <si>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</si>
  <si>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</si>
  <si>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</si>
  <si>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</si>
  <si>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</si>
  <si>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</si>
  <si>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</si>
  <si>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</si>
  <si>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</si>
  <si>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</si>
  <si>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</si>
  <si>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</si>
  <si>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</si>
  <si>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</si>
  <si>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</si>
  <si>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</si>
  <si>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</si>
  <si>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</si>
  <si>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</si>
  <si>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</si>
  <si>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</si>
  <si>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</si>
  <si>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</si>
  <si>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</si>
  <si>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</si>
  <si>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</si>
  <si>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</si>
  <si>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</si>
  <si>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</si>
  <si>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</si>
  <si>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</si>
  <si>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</si>
  <si>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</si>
  <si>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</si>
  <si>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</si>
  <si>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</si>
  <si>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</si>
  <si>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</si>
  <si>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</si>
  <si>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</si>
  <si>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</si>
  <si>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</si>
  <si>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</si>
  <si>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</si>
  <si>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</si>
  <si>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</si>
  <si>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</si>
  <si>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</si>
  <si>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</si>
  <si>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</si>
  <si>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</si>
  <si>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</si>
  <si>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</si>
  <si>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</si>
  <si>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</si>
  <si>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</si>
  <si>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</si>
  <si>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</si>
  <si>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</si>
  <si>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</si>
  <si>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</si>
  <si>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</si>
  <si>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</si>
  <si>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</si>
  <si>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</si>
  <si>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</si>
  <si>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</si>
  <si>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</si>
  <si>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</si>
  <si>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</si>
  <si>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</si>
  <si>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</si>
  <si>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</si>
  <si>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</si>
  <si>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</si>
  <si>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</si>
  <si>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</si>
  <si>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</si>
  <si>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</si>
  <si>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</si>
  <si>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</si>
  <si>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</si>
  <si>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</si>
  <si>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</si>
  <si>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</si>
  <si>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</si>
  <si>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</si>
  <si>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</si>
  <si>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</si>
  <si>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</si>
  <si>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</si>
  <si>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</si>
  <si>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</si>
  <si>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</si>
  <si>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</si>
  <si>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</si>
  <si>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</si>
  <si>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</si>
  <si>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</si>
  <si>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</si>
  <si>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</si>
  <si>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</si>
  <si>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</si>
  <si>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</si>
  <si>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</si>
  <si>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</si>
  <si>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</si>
  <si>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</si>
  <si>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</si>
  <si>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</si>
  <si>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</si>
  <si>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</si>
  <si>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</si>
  <si>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</si>
  <si>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</si>
  <si>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</si>
  <si>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</si>
  <si>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</si>
  <si>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</si>
  <si>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</si>
  <si>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</si>
  <si>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</si>
  <si>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</si>
  <si>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</si>
  <si>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</si>
  <si>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</si>
  <si>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</si>
  <si>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</si>
  <si>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</si>
  <si>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</si>
  <si>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</si>
  <si>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</si>
  <si>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</si>
  <si>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</si>
  <si>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</si>
  <si>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</si>
  <si>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</si>
  <si>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</si>
  <si>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</si>
  <si>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</si>
  <si>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</si>
  <si>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</si>
  <si>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</si>
  <si>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</si>
  <si>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</si>
  <si>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</si>
  <si>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</si>
  <si>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</si>
  <si>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</si>
  <si>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</si>
  <si>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</si>
  <si>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</si>
  <si>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</si>
  <si>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</si>
  <si>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</si>
  <si>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</si>
  <si>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</si>
  <si>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</si>
  <si>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</si>
  <si>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</si>
  <si>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</si>
  <si>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</si>
  <si>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</si>
  <si>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</si>
  <si>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</si>
  <si>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</si>
  <si>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</si>
  <si>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</si>
  <si>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</si>
  <si>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</si>
  <si>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</si>
  <si>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</si>
  <si>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</si>
  <si>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</si>
  <si>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</si>
  <si>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</si>
  <si>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</si>
  <si>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</si>
  <si>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</si>
  <si>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</si>
  <si>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</si>
  <si>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</si>
  <si>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</si>
  <si>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</si>
  <si>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</si>
  <si>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</si>
  <si>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</si>
  <si>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</si>
  <si>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</si>
  <si>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</si>
  <si>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</si>
  <si>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</si>
  <si>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</si>
  <si>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</si>
  <si>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</si>
  <si>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</si>
  <si>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</si>
  <si>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</si>
  <si>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</si>
  <si>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</si>
  <si>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</si>
  <si>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</si>
  <si>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</si>
  <si>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</si>
  <si>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</si>
  <si>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</si>
  <si>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</si>
  <si>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</si>
  <si>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</si>
  <si>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</si>
  <si>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</si>
  <si>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</si>
  <si>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</si>
  <si>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</si>
  <si>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</si>
  <si>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</si>
  <si>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</si>
  <si>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</si>
  <si>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</si>
  <si>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</si>
  <si>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</si>
  <si>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</si>
  <si>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</si>
  <si>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</si>
  <si>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</si>
  <si>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</si>
  <si>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</si>
  <si>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</si>
  <si>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</si>
  <si>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</si>
  <si>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</si>
  <si>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</si>
  <si>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</si>
  <si>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</si>
  <si>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</si>
  <si>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</si>
  <si>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</si>
  <si>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</si>
  <si>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</si>
  <si>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</si>
  <si>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</si>
  <si>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</si>
  <si>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</si>
  <si>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</si>
  <si>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</si>
  <si>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</si>
  <si>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</si>
  <si>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</si>
  <si>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</si>
  <si>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</si>
  <si>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</si>
  <si>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</si>
  <si>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</si>
  <si>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</si>
  <si>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</si>
  <si>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</si>
  <si>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</si>
  <si>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</si>
  <si>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</si>
  <si>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</si>
  <si>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</si>
  <si>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</si>
  <si>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</si>
  <si>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</si>
  <si>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</si>
  <si>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</si>
  <si>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</si>
  <si>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</si>
  <si>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</si>
  <si>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</si>
  <si>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</si>
  <si>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</si>
  <si>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</si>
  <si>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</si>
  <si>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</si>
  <si>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</si>
  <si>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</si>
  <si>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</si>
  <si>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</si>
  <si>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</si>
  <si>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</si>
  <si>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</si>
  <si>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</si>
  <si>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</si>
  <si>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</si>
  <si>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</si>
  <si>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</si>
  <si>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</si>
  <si>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</si>
  <si>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</si>
  <si>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</si>
  <si>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</si>
  <si>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</si>
  <si>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</si>
  <si>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</si>
  <si>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</si>
  <si>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</si>
  <si>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</si>
  <si>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</si>
  <si>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</si>
  <si>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</si>
  <si>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</si>
  <si>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</si>
  <si>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</si>
  <si>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</si>
  <si>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</si>
  <si>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</si>
  <si>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</si>
  <si>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</si>
  <si>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</si>
  <si>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</si>
  <si>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</si>
  <si>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</si>
  <si>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</si>
  <si>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</si>
  <si>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</si>
  <si>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</si>
  <si>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</si>
  <si>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</si>
  <si>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</si>
  <si>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</si>
  <si>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</si>
  <si>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</si>
  <si>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</si>
  <si>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</si>
  <si>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</si>
  <si>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</si>
  <si>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</si>
  <si>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</si>
  <si>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</si>
  <si>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</si>
  <si>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</si>
  <si>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</si>
  <si>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</si>
  <si>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</si>
  <si>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</si>
  <si>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</si>
  <si>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</si>
  <si>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</si>
  <si>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</si>
  <si>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</si>
  <si>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</si>
  <si>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</si>
  <si>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</si>
  <si>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</si>
  <si>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</si>
  <si>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</si>
  <si>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</si>
  <si>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</si>
  <si>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</si>
  <si>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</si>
  <si>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</si>
  <si>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</si>
  <si>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</si>
  <si>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</si>
  <si>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</si>
  <si>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</si>
  <si>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</si>
  <si>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</si>
  <si>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</si>
  <si>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</si>
  <si>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</si>
  <si>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</si>
  <si>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</si>
  <si>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</si>
  <si>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</si>
  <si>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</si>
  <si>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</si>
  <si>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</si>
  <si>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</si>
  <si>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</si>
  <si>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</si>
  <si>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</si>
  <si>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</si>
  <si>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</si>
  <si>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</si>
  <si>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</si>
  <si>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</si>
  <si>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</si>
  <si>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</si>
  <si>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</si>
  <si>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</si>
  <si>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</si>
  <si>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</si>
  <si>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</si>
  <si>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</si>
  <si>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</si>
  <si>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</si>
  <si>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</si>
  <si>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</si>
  <si>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</si>
  <si>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</si>
  <si>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</si>
  <si>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</si>
  <si>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</si>
  <si>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</si>
  <si>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</si>
  <si>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</si>
  <si>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</si>
  <si>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</si>
  <si>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</si>
  <si>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</si>
  <si>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</si>
  <si>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</si>
  <si>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</si>
  <si>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</si>
  <si>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</si>
  <si>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</si>
  <si>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</si>
  <si>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</si>
  <si>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</si>
  <si>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</si>
  <si>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</si>
  <si>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</si>
  <si>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</si>
  <si>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</si>
  <si>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</si>
  <si>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</si>
  <si>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</si>
  <si>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</si>
  <si>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</si>
  <si>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</si>
  <si>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</si>
  <si>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</si>
  <si>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</si>
  <si>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</si>
  <si>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</si>
  <si>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</si>
  <si>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</si>
  <si>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</si>
  <si>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</si>
  <si>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</si>
  <si>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</si>
  <si>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</si>
  <si>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</si>
  <si>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</si>
  <si>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</si>
  <si>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</si>
  <si>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</si>
  <si>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</si>
  <si>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</si>
  <si>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</si>
  <si>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</si>
  <si>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</si>
  <si>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</si>
  <si>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</si>
  <si>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</si>
  <si>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</si>
  <si>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</si>
  <si>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</si>
  <si>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</si>
  <si>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</si>
  <si>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</si>
  <si>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</si>
  <si>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</si>
  <si>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</si>
  <si>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</si>
  <si>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</si>
  <si>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</si>
  <si>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</si>
  <si>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</si>
  <si>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</si>
  <si>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</si>
  <si>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</si>
  <si>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</si>
  <si>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</si>
  <si>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</si>
  <si>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</si>
  <si>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</si>
  <si>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</si>
  <si>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</si>
  <si>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</si>
  <si>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</si>
  <si>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</si>
  <si>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</si>
  <si>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</si>
  <si>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</si>
  <si>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</si>
  <si>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</si>
  <si>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</si>
  <si>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</si>
  <si>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</si>
  <si>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</si>
  <si>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</si>
  <si>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</si>
  <si>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</si>
  <si>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</si>
  <si>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</si>
  <si>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</si>
  <si>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</si>
  <si>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</si>
  <si>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</si>
  <si>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</si>
  <si>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</si>
  <si>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</si>
  <si>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</si>
  <si>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</si>
  <si>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</si>
  <si>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</si>
  <si>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</si>
  <si>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</si>
  <si>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</si>
  <si>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</si>
  <si>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</si>
  <si>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</si>
  <si>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</si>
  <si>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</si>
  <si>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</si>
  <si>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</si>
  <si>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</si>
  <si>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</si>
  <si>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</si>
  <si>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</si>
  <si>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</si>
  <si>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</si>
  <si>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</si>
  <si>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</si>
  <si>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</si>
  <si>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</si>
  <si>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</si>
  <si>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</si>
  <si>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</si>
  <si>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</si>
  <si>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</si>
  <si>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</si>
  <si>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</si>
  <si>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</si>
  <si>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</si>
  <si>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</si>
  <si>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</si>
  <si>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</si>
  <si>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</si>
  <si>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</si>
  <si>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</si>
  <si>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</si>
  <si>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</si>
  <si>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</si>
  <si>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</si>
  <si>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</si>
  <si>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</si>
  <si>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</si>
  <si>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</si>
  <si>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</si>
  <si>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</si>
  <si>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</si>
  <si>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</si>
  <si>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</si>
  <si>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</si>
  <si>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</si>
  <si>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</si>
  <si>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</si>
  <si>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</si>
  <si>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</si>
  <si>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</si>
  <si>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</si>
  <si>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</si>
  <si>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</si>
  <si>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</si>
  <si>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</si>
  <si>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</si>
  <si>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</si>
  <si>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</si>
  <si>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</si>
  <si>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</si>
  <si>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</si>
  <si>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</si>
  <si>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</si>
  <si>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</si>
  <si>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</si>
  <si>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</si>
  <si>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</si>
  <si>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</si>
  <si>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</si>
  <si>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</si>
  <si>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</si>
  <si>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</si>
  <si>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</si>
  <si>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</si>
  <si>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</si>
  <si>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</si>
  <si>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</si>
  <si>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</si>
  <si>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</si>
  <si>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</si>
  <si>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</si>
  <si>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</si>
  <si>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</si>
  <si>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</si>
  <si>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</si>
  <si>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</si>
  <si>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</si>
  <si>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</si>
  <si>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</si>
  <si>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</si>
  <si>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</si>
  <si>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</si>
  <si>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</si>
  <si>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</si>
  <si>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</si>
  <si>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</si>
  <si>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</si>
  <si>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</si>
  <si>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</si>
  <si>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</si>
  <si>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</si>
  <si>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</si>
  <si>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</si>
  <si>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</si>
  <si>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</si>
  <si>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</si>
  <si>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</si>
  <si>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</si>
  <si>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</si>
  <si>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</si>
  <si>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</si>
  <si>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</si>
  <si>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</si>
  <si>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</si>
  <si>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</si>
  <si>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</si>
  <si>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</si>
  <si>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</si>
  <si>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</si>
  <si>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</si>
  <si>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</si>
  <si>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</si>
  <si>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</si>
  <si>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</si>
  <si>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</si>
  <si>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</si>
  <si>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</si>
  <si>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</si>
  <si>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</si>
  <si>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</si>
  <si>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</si>
  <si>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</si>
  <si>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</si>
  <si>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</si>
  <si>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</si>
  <si>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</si>
  <si>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</si>
  <si>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</si>
  <si>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</si>
  <si>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</si>
  <si>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</si>
  <si>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</si>
  <si>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</si>
  <si>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</si>
  <si>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</si>
  <si>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</si>
  <si>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</si>
  <si>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</si>
  <si>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</si>
  <si>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</si>
  <si>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</si>
  <si>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</si>
  <si>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</si>
  <si>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</si>
  <si>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</si>
  <si>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</si>
  <si>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</si>
  <si>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</si>
  <si>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</si>
  <si>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</si>
  <si>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</si>
  <si>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</si>
  <si>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</si>
  <si>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</si>
  <si>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</si>
  <si>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</si>
  <si>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</si>
  <si>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</si>
  <si>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</si>
  <si>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</si>
  <si>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</si>
  <si>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</si>
  <si>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</si>
  <si>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</si>
  <si>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</si>
  <si>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</si>
  <si>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</si>
  <si>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</si>
  <si>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</si>
  <si>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</si>
  <si>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</si>
  <si>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</si>
  <si>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</si>
  <si>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</si>
  <si>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</si>
  <si>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</si>
  <si>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</si>
  <si>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</si>
  <si>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</si>
  <si>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</si>
  <si>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</si>
  <si>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</si>
  <si>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</si>
  <si>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</si>
  <si>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</si>
  <si>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</si>
  <si>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</si>
  <si>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</si>
  <si>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</si>
  <si>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</si>
  <si>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</si>
  <si>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</si>
  <si>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</si>
  <si>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</si>
  <si>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</si>
  <si>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</si>
  <si>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</si>
  <si>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</si>
  <si>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</si>
  <si>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</si>
  <si>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</si>
  <si>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</si>
  <si>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</si>
  <si>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</si>
  <si>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</si>
  <si>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</si>
  <si>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</si>
  <si>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</si>
  <si>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</si>
  <si>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</si>
  <si>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</si>
  <si>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</si>
  <si>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</si>
  <si>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</si>
  <si>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</si>
  <si>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</si>
  <si>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</si>
  <si>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</si>
  <si>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</si>
  <si>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</si>
  <si>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</si>
  <si>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</si>
  <si>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</si>
  <si>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</si>
  <si>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</si>
  <si>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</si>
  <si>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</si>
  <si>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</si>
  <si>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</si>
  <si>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</si>
  <si>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</si>
  <si>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</si>
  <si>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</si>
  <si>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</si>
  <si>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</si>
  <si>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</si>
  <si>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</si>
  <si>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</si>
  <si>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</si>
  <si>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</si>
  <si>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</si>
  <si>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</si>
  <si>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</si>
  <si>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</si>
  <si>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</si>
  <si>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</si>
  <si>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</si>
  <si>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</si>
  <si>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</si>
  <si>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</si>
  <si>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</si>
  <si>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</si>
  <si>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</si>
  <si>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</si>
  <si>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</si>
  <si>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</si>
  <si>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</si>
  <si>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</si>
  <si>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</si>
  <si>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</si>
  <si>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</si>
  <si>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</si>
  <si>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</si>
  <si>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</si>
  <si>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</si>
  <si>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</si>
  <si>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</si>
  <si>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</si>
  <si>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</si>
  <si>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</si>
  <si>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</si>
  <si>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</si>
  <si>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</si>
  <si>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</si>
  <si>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</si>
  <si>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</si>
  <si>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</si>
  <si>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</si>
  <si>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</si>
  <si>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</si>
  <si>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</si>
  <si>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</si>
  <si>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</si>
  <si>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</si>
  <si>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</si>
  <si>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</si>
  <si>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</si>
  <si>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</si>
  <si>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</si>
  <si>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</si>
  <si>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</si>
  <si>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</si>
  <si>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</si>
  <si>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</si>
  <si>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</si>
  <si>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</si>
  <si>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</si>
  <si>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</si>
  <si>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</si>
  <si>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</si>
  <si>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</si>
  <si>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</si>
  <si>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</si>
  <si>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</si>
  <si>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</si>
  <si>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</si>
  <si>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</si>
  <si>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</si>
  <si>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</si>
  <si>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</si>
  <si>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</si>
  <si>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</si>
  <si>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</si>
  <si>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</si>
  <si>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</si>
  <si>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</si>
  <si>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</si>
  <si>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</si>
  <si>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</si>
  <si>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</si>
  <si>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</si>
  <si>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</si>
  <si>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</si>
  <si>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</si>
  <si>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</si>
  <si>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</si>
  <si>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</si>
  <si>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</si>
  <si>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</si>
  <si>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</si>
  <si>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</si>
  <si>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</si>
  <si>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</si>
  <si>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</si>
  <si>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</si>
  <si>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</si>
  <si>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</si>
  <si>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</si>
  <si>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</si>
  <si>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</si>
  <si>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</si>
  <si>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</si>
  <si>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</si>
  <si>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</si>
  <si>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</si>
  <si>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</si>
  <si>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</si>
  <si>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</si>
  <si>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</si>
  <si>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</si>
  <si>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</si>
  <si>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</si>
  <si>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</si>
  <si>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</si>
  <si>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</si>
  <si>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</si>
  <si>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</si>
  <si>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</si>
  <si>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</si>
  <si>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</si>
  <si>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</si>
  <si>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</si>
  <si>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</si>
  <si>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</si>
  <si>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</si>
  <si>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</si>
  <si>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</si>
  <si>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</si>
  <si>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</si>
  <si>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</si>
  <si>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</si>
  <si>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</si>
  <si>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</si>
  <si>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</si>
  <si>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</si>
  <si>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</si>
  <si>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</si>
  <si>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</si>
  <si>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</si>
  <si>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</si>
  <si>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</si>
  <si>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</si>
  <si>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</si>
  <si>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</si>
  <si>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</si>
  <si>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</si>
  <si>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</si>
  <si>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</si>
  <si>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</si>
  <si>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</si>
  <si>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</si>
  <si>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</si>
  <si>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</si>
  <si>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</si>
  <si>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</si>
  <si>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</si>
  <si>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</si>
  <si>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</si>
  <si>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</si>
  <si>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</si>
  <si>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</si>
  <si>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</si>
  <si>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</si>
  <si>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</si>
  <si>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</si>
  <si>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</si>
  <si>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</si>
  <si>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</si>
  <si>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</si>
  <si>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</si>
  <si>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</si>
  <si>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</si>
  <si>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</si>
  <si>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</si>
  <si>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</si>
  <si>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</si>
  <si>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</si>
  <si>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</si>
  <si>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</si>
  <si>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</si>
  <si>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</si>
  <si>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</si>
  <si>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</si>
  <si>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</si>
  <si>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</si>
  <si>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</si>
  <si>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</si>
  <si>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</si>
  <si>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</si>
  <si>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</si>
  <si>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</si>
  <si>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</si>
  <si>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</si>
  <si>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</si>
  <si>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</si>
  <si>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</si>
  <si>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</si>
  <si>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</si>
  <si>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</si>
  <si>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</si>
  <si>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</si>
  <si>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</si>
  <si>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</si>
  <si>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</si>
  <si>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</si>
  <si>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</si>
  <si>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</si>
  <si>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</si>
  <si>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</si>
  <si>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</si>
  <si>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</si>
  <si>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</si>
  <si>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</si>
  <si>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</si>
  <si>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</si>
  <si>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</si>
  <si>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</si>
  <si>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</si>
  <si>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</si>
  <si>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</si>
  <si>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</si>
  <si>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</si>
  <si>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</si>
  <si>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</si>
  <si>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</si>
  <si>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</si>
  <si>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</si>
  <si>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</si>
  <si>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</si>
  <si>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</si>
  <si>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</si>
  <si>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</si>
  <si>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</si>
  <si>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</si>
  <si>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</si>
  <si>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</si>
  <si>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</si>
  <si>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</si>
  <si>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</si>
  <si>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</si>
  <si>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</si>
  <si>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</si>
  <si>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</si>
  <si>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</si>
  <si>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</si>
  <si>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</si>
  <si>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</si>
  <si>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</si>
  <si>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</si>
  <si>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</si>
  <si>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</si>
  <si>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</si>
  <si>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</si>
  <si>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</si>
  <si>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</si>
  <si>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</si>
  <si>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</si>
  <si>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</si>
  <si>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</si>
  <si>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</si>
  <si>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</si>
  <si>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</si>
  <si>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</si>
  <si>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</si>
  <si>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</si>
  <si>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</si>
  <si>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</si>
  <si>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</si>
  <si>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</si>
  <si>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</si>
  <si>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</si>
  <si>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</si>
  <si>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</si>
  <si>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</si>
  <si>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</si>
  <si>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</si>
  <si>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</si>
  <si>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</si>
  <si>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</si>
  <si>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</si>
  <si>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</si>
  <si>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</si>
  <si>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</si>
  <si>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</si>
  <si>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</si>
  <si>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</si>
  <si>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</si>
  <si>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</si>
  <si>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</si>
  <si>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</si>
  <si>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</si>
  <si>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</si>
  <si>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</si>
  <si>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</si>
  <si>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</si>
  <si>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</si>
  <si>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</si>
  <si>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</si>
  <si>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</si>
  <si>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</si>
  <si>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</si>
  <si>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</si>
  <si>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</si>
  <si>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</si>
  <si>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</si>
  <si>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</si>
  <si>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</si>
  <si>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</si>
  <si>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</si>
  <si>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</si>
  <si>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</si>
  <si>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</si>
  <si>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</si>
  <si>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</si>
  <si>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</si>
  <si>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</si>
  <si>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</si>
  <si>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</si>
  <si>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</si>
  <si>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</si>
  <si>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</si>
  <si>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</si>
  <si>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</si>
  <si>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</si>
  <si>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</si>
  <si>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</si>
  <si>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</si>
  <si>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</si>
  <si>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</si>
  <si>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</si>
  <si>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</si>
  <si>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</si>
  <si>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</si>
  <si>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</si>
  <si>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</si>
  <si>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</si>
  <si>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</si>
  <si>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</si>
  <si>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</si>
  <si>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</si>
  <si>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</si>
  <si>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</si>
  <si>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</si>
  <si>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</si>
  <si>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</si>
  <si>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</si>
  <si>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</si>
  <si>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</si>
  <si>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</si>
  <si>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</si>
  <si>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</si>
  <si>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</si>
  <si>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</si>
  <si>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</si>
  <si>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</si>
  <si>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</si>
  <si>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</si>
  <si>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</si>
  <si>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</si>
  <si>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</si>
  <si>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</si>
  <si>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</si>
  <si>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</si>
  <si>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</si>
  <si>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</si>
  <si>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</si>
  <si>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</si>
  <si>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</si>
  <si>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</si>
  <si>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</si>
  <si>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</si>
  <si>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</si>
  <si>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</si>
  <si>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</si>
  <si>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</si>
  <si>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</si>
  <si>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</si>
  <si>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</si>
  <si>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</si>
  <si>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</si>
  <si>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</si>
  <si>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</si>
  <si>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</si>
  <si>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</si>
  <si>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</si>
  <si>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</si>
  <si>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</si>
  <si>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</si>
  <si>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</si>
  <si>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</si>
  <si>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</si>
  <si>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</si>
  <si>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</si>
  <si>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</si>
  <si>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</si>
  <si>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</si>
  <si>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</si>
  <si>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</si>
  <si>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</si>
  <si>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</si>
  <si>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</si>
  <si>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</si>
  <si>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</si>
  <si>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</si>
  <si>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</si>
  <si>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</si>
  <si>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</si>
  <si>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</si>
  <si>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</si>
  <si>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</si>
  <si>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</si>
  <si>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</si>
  <si>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</si>
  <si>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</si>
  <si>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</si>
  <si>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</si>
  <si>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</si>
  <si>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</si>
  <si>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</si>
  <si>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</si>
  <si>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</si>
  <si>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</si>
  <si>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</si>
  <si>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</si>
  <si>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</si>
  <si>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</si>
  <si>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</si>
  <si>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</si>
  <si>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</si>
  <si>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</si>
  <si>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</si>
  <si>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</si>
  <si>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</si>
  <si>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</si>
  <si>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</si>
  <si>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</si>
  <si>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</si>
  <si>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</si>
  <si>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</si>
  <si>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</si>
  <si>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</si>
  <si>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</si>
  <si>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</si>
  <si>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</si>
  <si>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</si>
  <si>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</si>
  <si>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</si>
  <si>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</si>
  <si>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</si>
  <si>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</si>
  <si>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</si>
  <si>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</si>
  <si>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</si>
  <si>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</si>
  <si>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</si>
  <si>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</si>
  <si>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</si>
  <si>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</si>
  <si>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</si>
  <si>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</si>
  <si>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</si>
  <si>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</si>
  <si>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</si>
  <si>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</si>
  <si>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</si>
  <si>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</si>
  <si>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</si>
  <si>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</si>
  <si>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</si>
  <si>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</si>
  <si>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</si>
  <si>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</si>
  <si>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</si>
  <si>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</si>
  <si>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</si>
  <si>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</si>
  <si>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</si>
  <si>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</si>
  <si>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</si>
  <si>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</si>
  <si>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</si>
  <si>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</si>
  <si>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</si>
  <si>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</si>
  <si>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</si>
  <si>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</si>
  <si>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</si>
  <si>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</si>
  <si>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</si>
  <si>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</si>
  <si>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</si>
  <si>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</si>
  <si>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</si>
  <si>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</si>
  <si>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</si>
  <si>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</si>
  <si>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</si>
  <si>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</si>
  <si>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</si>
  <si>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</si>
  <si>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</si>
  <si>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</si>
  <si>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</si>
  <si>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</si>
  <si>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</si>
  <si>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</si>
  <si>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</si>
  <si>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</si>
  <si>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</si>
  <si>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</si>
  <si>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</si>
  <si>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</si>
  <si>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</si>
  <si>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</si>
  <si>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</si>
  <si>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</si>
  <si>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</si>
  <si>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</si>
  <si>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</si>
  <si>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</si>
  <si>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</si>
  <si>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</si>
  <si>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</si>
  <si>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</si>
  <si>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</si>
  <si>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</si>
  <si>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</si>
  <si>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</si>
  <si>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</si>
  <si>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</si>
  <si>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</si>
  <si>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</si>
  <si>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</si>
  <si>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</si>
  <si>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</si>
  <si>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</si>
  <si>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</si>
  <si>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</si>
  <si>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</si>
  <si>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</si>
  <si>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</si>
  <si>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</si>
  <si>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</si>
  <si>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</si>
  <si>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</si>
  <si>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</si>
  <si>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</si>
  <si>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</si>
  <si>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</si>
  <si>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</si>
  <si>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</si>
  <si>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</si>
  <si>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</si>
  <si>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</si>
  <si>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</si>
  <si>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</si>
  <si>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</si>
  <si>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</si>
  <si>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</si>
  <si>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</si>
  <si>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</si>
  <si>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</si>
  <si>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</si>
  <si>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</si>
  <si>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</si>
  <si>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</si>
  <si>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</si>
  <si>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</si>
  <si>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</si>
  <si>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</si>
  <si>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</si>
  <si>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</si>
  <si>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</si>
  <si>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</si>
  <si>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</si>
  <si>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</si>
  <si>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</si>
  <si>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</si>
  <si>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</si>
  <si>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</si>
  <si>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</si>
  <si>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</si>
  <si>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</si>
  <si>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</si>
  <si>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</si>
  <si>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</si>
  <si>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</si>
  <si>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</si>
  <si>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</si>
  <si>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</si>
  <si>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</si>
  <si>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</si>
  <si>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</si>
  <si>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</si>
  <si>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</si>
  <si>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</si>
  <si>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</si>
  <si>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</si>
  <si>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</si>
  <si>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</si>
  <si>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</si>
  <si>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</si>
  <si>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</si>
  <si>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</si>
  <si>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</si>
  <si>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</si>
  <si>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</si>
  <si>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</si>
  <si>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</si>
  <si>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</si>
  <si>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</si>
  <si>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</si>
  <si>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</si>
  <si>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</si>
  <si>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</si>
  <si>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</si>
  <si>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</si>
  <si>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</si>
  <si>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</si>
  <si>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</si>
  <si>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</si>
  <si>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</si>
  <si>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</si>
  <si>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</si>
  <si>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</si>
  <si>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</si>
  <si>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</si>
  <si>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</si>
  <si>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</si>
  <si>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</si>
  <si>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</si>
  <si>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</si>
  <si>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</si>
  <si>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</si>
  <si>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</si>
  <si>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</si>
  <si>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</si>
  <si>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</si>
  <si>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</si>
  <si>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</si>
  <si>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</si>
  <si>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</si>
  <si>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</si>
  <si>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</si>
  <si>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</si>
  <si>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</si>
  <si>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</si>
  <si>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</si>
  <si>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</si>
  <si>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</si>
  <si>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</si>
  <si>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</si>
  <si>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</si>
  <si>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</si>
  <si>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</si>
  <si>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</si>
  <si>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</si>
  <si>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</si>
  <si>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</si>
  <si>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</si>
  <si>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</si>
  <si>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</si>
  <si>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</si>
  <si>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</si>
  <si>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</si>
  <si>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</si>
  <si>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</si>
  <si>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</si>
  <si>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</si>
  <si>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</si>
  <si>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</si>
  <si>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</si>
  <si>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</si>
  <si>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</si>
  <si>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</si>
  <si>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</si>
  <si>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</si>
  <si>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</si>
  <si>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</si>
  <si>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</si>
  <si>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</si>
  <si>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</si>
  <si>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</si>
  <si>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</si>
  <si>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</si>
  <si>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</si>
  <si>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</si>
  <si>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</si>
  <si>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</si>
  <si>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</si>
  <si>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</si>
  <si>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</si>
  <si>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</si>
  <si>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</si>
  <si>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</si>
  <si>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</si>
  <si>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</si>
  <si>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</si>
  <si>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</si>
  <si>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</si>
  <si>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</si>
  <si>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</si>
  <si>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</si>
  <si>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</si>
  <si>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</si>
  <si>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</si>
  <si>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</si>
  <si>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</si>
  <si>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</si>
  <si>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</si>
  <si>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</si>
  <si>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</si>
  <si>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</si>
  <si>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</si>
  <si>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</si>
  <si>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</si>
  <si>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</si>
  <si>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</si>
  <si>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</si>
  <si>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</si>
  <si>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</si>
  <si>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</si>
  <si>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</si>
  <si>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</si>
  <si>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</si>
  <si>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</si>
  <si>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</si>
  <si>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</si>
  <si>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</si>
  <si>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</si>
  <si>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</si>
  <si>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</si>
  <si>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</si>
  <si>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</si>
  <si>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</si>
  <si>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</si>
  <si>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</si>
  <si>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</si>
  <si>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</si>
  <si>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</si>
  <si>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</si>
  <si>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</si>
  <si>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</si>
  <si>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</si>
  <si>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</si>
  <si>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</si>
  <si>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</si>
  <si>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</si>
  <si>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</si>
  <si>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</si>
  <si>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</si>
  <si>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</si>
  <si>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</si>
  <si>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</si>
  <si>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</si>
  <si>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</si>
  <si>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</si>
  <si>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</si>
  <si>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</si>
  <si>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</si>
  <si>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</si>
  <si>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</si>
  <si>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</si>
  <si>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</si>
  <si>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</si>
  <si>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</si>
  <si>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</si>
  <si>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</si>
  <si>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</si>
  <si>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</si>
  <si>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</si>
  <si>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</si>
  <si>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</si>
  <si>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</si>
  <si>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</si>
  <si>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</si>
  <si>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</si>
  <si>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</si>
  <si>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</si>
  <si>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</si>
  <si>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</si>
  <si>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</si>
  <si>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</si>
  <si>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</si>
  <si>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</si>
  <si>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</si>
  <si>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</si>
  <si>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</si>
  <si>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</si>
  <si>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</si>
  <si>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</si>
  <si>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</si>
  <si>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</si>
  <si>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</si>
  <si>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</si>
  <si>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</si>
  <si>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</si>
  <si>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</si>
  <si>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</si>
  <si>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</si>
  <si>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</si>
  <si>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</si>
  <si>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</si>
  <si>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</si>
  <si>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</si>
  <si>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</si>
  <si>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</si>
  <si>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</si>
  <si>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</si>
  <si>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</si>
  <si>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</si>
  <si>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</si>
  <si>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</si>
  <si>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</si>
  <si>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</si>
  <si>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</si>
  <si>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</si>
  <si>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</si>
  <si>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</si>
  <si>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</si>
  <si>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</si>
  <si>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</si>
  <si>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</si>
  <si>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</si>
  <si>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</si>
  <si>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</si>
  <si>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</si>
  <si>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</si>
  <si>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</si>
  <si>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</si>
  <si>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</si>
  <si>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</si>
  <si>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</si>
  <si>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</si>
  <si>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</si>
  <si>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</si>
  <si>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</si>
  <si>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</si>
  <si>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</si>
  <si>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</si>
  <si>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</si>
  <si>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</si>
  <si>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</si>
  <si>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</si>
  <si>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</si>
  <si>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</si>
  <si>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</si>
  <si>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</si>
  <si>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</si>
  <si>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</si>
  <si>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</si>
  <si>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</si>
  <si>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</si>
  <si>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</si>
  <si>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</si>
  <si>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</si>
  <si>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</si>
  <si>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</si>
  <si>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</si>
  <si>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</si>
  <si>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</si>
  <si>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</si>
  <si>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</si>
  <si>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</si>
  <si>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</si>
  <si>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</si>
  <si>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</si>
  <si>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</si>
  <si>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</si>
  <si>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</si>
  <si>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</si>
  <si>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</si>
  <si>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</si>
  <si>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</si>
  <si>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</si>
  <si>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</si>
  <si>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</si>
  <si>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</si>
  <si>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</si>
  <si>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</si>
  <si>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</si>
  <si>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</si>
  <si>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</si>
  <si>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</si>
  <si>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</si>
  <si>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</si>
  <si>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</si>
  <si>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</si>
  <si>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</si>
  <si>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</si>
  <si>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</si>
  <si>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</si>
  <si>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</si>
  <si>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</si>
  <si>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</si>
  <si>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</si>
  <si>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</si>
  <si>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</si>
  <si>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</si>
  <si>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</si>
  <si>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</si>
  <si>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</si>
  <si>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</si>
  <si>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</si>
  <si>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</si>
  <si>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</si>
  <si>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</si>
  <si>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</si>
  <si>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</si>
  <si>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</si>
  <si>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</si>
  <si>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</si>
  <si>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</si>
  <si>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</si>
  <si>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</si>
  <si>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</si>
  <si>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</si>
  <si>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</si>
  <si>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</si>
  <si>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</si>
  <si>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</si>
  <si>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</si>
  <si>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</si>
  <si>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</si>
  <si>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</si>
  <si>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</si>
  <si>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</si>
  <si>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</si>
  <si>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</si>
  <si>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</si>
  <si>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</si>
  <si>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</si>
  <si>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</si>
  <si>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</si>
  <si>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</si>
  <si>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</si>
  <si>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</si>
  <si>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</si>
  <si>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</si>
  <si>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</si>
  <si>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</si>
  <si>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</si>
  <si>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</si>
  <si>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</si>
  <si>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</si>
  <si>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</si>
  <si>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</si>
  <si>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</si>
  <si>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</si>
  <si>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</si>
  <si>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</si>
  <si>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</si>
  <si>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</si>
  <si>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</si>
  <si>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</si>
  <si>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</si>
  <si>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</si>
  <si>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</si>
  <si>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</si>
  <si>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</si>
  <si>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</si>
  <si>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</si>
  <si>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</si>
  <si>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</si>
  <si>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</si>
  <si>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</si>
  <si>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</si>
  <si>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</si>
  <si>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</si>
  <si>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</si>
  <si>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</si>
  <si>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</si>
  <si>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</si>
  <si>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</si>
  <si>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</si>
  <si>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</si>
  <si>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</si>
  <si>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</si>
  <si>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</si>
  <si>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</si>
  <si>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</si>
  <si>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</si>
  <si>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</si>
  <si>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</si>
  <si>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</si>
  <si>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</si>
  <si>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</si>
  <si>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</si>
  <si>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</si>
  <si>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</si>
  <si>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</si>
  <si>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</si>
  <si>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</si>
  <si>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</si>
  <si>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</si>
  <si>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</si>
  <si>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</si>
  <si>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</si>
  <si>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</si>
  <si>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</si>
  <si>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</si>
  <si>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</si>
  <si>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</si>
  <si>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</si>
  <si>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</si>
  <si>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</si>
  <si>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</si>
  <si>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</si>
  <si>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</si>
  <si>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</si>
  <si>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</si>
  <si>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</si>
  <si>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</si>
  <si>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</si>
  <si>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</si>
  <si>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</si>
  <si>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</si>
  <si>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</si>
  <si>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</si>
  <si>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</si>
  <si>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</si>
  <si>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</si>
  <si>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</si>
  <si>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</si>
  <si>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</si>
  <si>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</si>
  <si>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</si>
  <si>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</si>
  <si>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</si>
  <si>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</si>
  <si>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</si>
  <si>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</si>
  <si>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</si>
  <si>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</si>
  <si>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</si>
  <si>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</si>
  <si>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</si>
  <si>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</si>
  <si>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</si>
  <si>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</si>
  <si>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</si>
  <si>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</si>
  <si>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</si>
  <si>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</si>
  <si>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</si>
  <si>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</si>
  <si>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</si>
  <si>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</si>
  <si>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</si>
  <si>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</si>
  <si>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</si>
  <si>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</si>
  <si>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</si>
  <si>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</si>
  <si>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</si>
  <si>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</si>
  <si>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</si>
  <si>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</si>
  <si>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</si>
  <si>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</si>
  <si>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</si>
  <si>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</si>
  <si>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</si>
  <si>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</si>
  <si>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</si>
  <si>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</si>
  <si>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</si>
  <si>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</si>
  <si>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</si>
  <si>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</si>
  <si>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</si>
  <si>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</si>
  <si>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</si>
  <si>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</si>
  <si>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</si>
  <si>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</si>
  <si>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</si>
  <si>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</si>
  <si>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</si>
  <si>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</si>
  <si>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</si>
  <si>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</si>
  <si>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</si>
  <si>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</si>
  <si>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</si>
  <si>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</si>
  <si>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</si>
  <si>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</si>
  <si>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</si>
  <si>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</si>
  <si>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</si>
  <si>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</si>
  <si>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</si>
  <si>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</si>
  <si>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</si>
  <si>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</si>
  <si>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</si>
  <si>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</si>
  <si>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</si>
  <si>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</si>
  <si>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</si>
  <si>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</si>
  <si>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</si>
  <si>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</si>
  <si>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</si>
  <si>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</si>
  <si>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</si>
  <si>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</si>
  <si>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</si>
  <si>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</si>
  <si>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</si>
  <si>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</si>
  <si>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</si>
  <si>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</si>
  <si>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</si>
  <si>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</si>
  <si>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</si>
  <si>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</si>
  <si>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</si>
  <si>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</si>
  <si>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</si>
  <si>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</si>
  <si>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</si>
  <si>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</si>
  <si>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</si>
  <si>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</si>
  <si>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</si>
  <si>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</si>
  <si>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</si>
  <si>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</si>
  <si>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</si>
  <si>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</si>
  <si>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</si>
  <si>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</si>
  <si>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</si>
  <si>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</si>
  <si>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</si>
  <si>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</si>
  <si>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</si>
  <si>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</si>
  <si>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</si>
  <si>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</si>
  <si>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</si>
  <si>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</si>
  <si>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</si>
  <si>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</si>
  <si>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</si>
  <si>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</si>
  <si>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</si>
  <si>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</si>
  <si>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</si>
  <si>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</si>
  <si>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</si>
  <si>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</si>
  <si>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</si>
  <si>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</si>
  <si>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</si>
  <si>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</si>
  <si>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</si>
  <si>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</si>
  <si>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</si>
  <si>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</si>
  <si>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</si>
  <si>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</si>
  <si>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</si>
  <si>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</si>
  <si>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</si>
  <si>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</si>
  <si>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</si>
  <si>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</si>
  <si>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</si>
  <si>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</si>
  <si>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</si>
  <si>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</si>
  <si>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</si>
  <si>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</si>
  <si>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</si>
  <si>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</si>
  <si>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</si>
  <si>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</si>
  <si>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</si>
  <si>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</si>
  <si>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</si>
  <si>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</si>
  <si>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</si>
  <si>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</si>
  <si>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</si>
  <si>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</si>
  <si>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</si>
  <si>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</si>
  <si>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</si>
  <si>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</si>
  <si>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</si>
  <si>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</si>
  <si>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</si>
  <si>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</si>
  <si>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</si>
  <si>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</si>
  <si>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</si>
  <si>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</si>
  <si>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</si>
  <si>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</si>
  <si>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</si>
  <si>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</si>
  <si>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</si>
  <si>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</si>
  <si>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</si>
  <si>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</si>
  <si>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</si>
  <si>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</si>
  <si>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</si>
  <si>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</si>
  <si>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</si>
  <si>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</si>
  <si>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</si>
  <si>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</si>
  <si>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</si>
  <si>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</si>
  <si>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</si>
  <si>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</si>
  <si>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</si>
  <si>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</si>
  <si>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</si>
  <si>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</si>
  <si>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</si>
  <si>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</si>
  <si>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</si>
  <si>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</si>
  <si>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</si>
  <si>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</si>
  <si>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</si>
  <si>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</si>
  <si>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</si>
  <si>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</si>
  <si>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</si>
  <si>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</si>
  <si>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</si>
  <si>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</si>
  <si>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</si>
  <si>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</si>
  <si>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</si>
  <si>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</si>
  <si>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</si>
  <si>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</si>
  <si>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</si>
  <si>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</si>
  <si>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</si>
  <si>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</si>
  <si>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</si>
  <si>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</si>
  <si>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</si>
  <si>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</si>
  <si>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</si>
  <si>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</si>
  <si>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</si>
  <si>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</si>
  <si>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</si>
  <si>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</si>
  <si>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</si>
  <si>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</si>
  <si>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</si>
  <si>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</si>
  <si>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</si>
  <si>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</si>
  <si>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</si>
  <si>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</si>
  <si>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</si>
  <si>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</si>
  <si>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</si>
  <si>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</si>
  <si>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</si>
  <si>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</si>
  <si>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</si>
  <si>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</si>
  <si>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</si>
  <si>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</si>
  <si>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</si>
  <si>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</si>
  <si>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</si>
  <si>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</si>
  <si>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</si>
  <si>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</si>
  <si>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</si>
  <si>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</si>
  <si>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</si>
  <si>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</si>
  <si>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</si>
  <si>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</si>
  <si>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</si>
  <si>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</si>
  <si>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</si>
  <si>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</si>
  <si>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</si>
  <si>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</si>
  <si>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</si>
  <si>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</si>
  <si>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</si>
  <si>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</si>
  <si>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</si>
  <si>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</si>
  <si>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</si>
  <si>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</si>
  <si>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</si>
  <si>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</si>
  <si>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</si>
  <si>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</si>
  <si>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</si>
  <si>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</si>
  <si>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</si>
  <si>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</si>
  <si>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</si>
  <si>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</si>
  <si>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</si>
  <si>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</si>
  <si>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</si>
  <si>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</si>
  <si>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</si>
  <si>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</si>
  <si>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</si>
  <si>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</si>
  <si>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</si>
  <si>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</si>
  <si>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</si>
  <si>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</si>
  <si>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</si>
  <si>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</si>
  <si>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</si>
  <si>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</si>
  <si>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</si>
  <si>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</si>
  <si>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</si>
  <si>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</si>
  <si>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</si>
  <si>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</si>
  <si>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</si>
  <si>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</si>
  <si>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</si>
  <si>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</si>
  <si>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</si>
  <si>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</si>
  <si>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</si>
  <si>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</si>
  <si>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</si>
  <si>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</si>
  <si>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</si>
  <si>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</si>
  <si>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</si>
  <si>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</si>
  <si>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</si>
  <si>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</si>
  <si>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</si>
  <si>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</si>
  <si>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</si>
  <si>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</si>
  <si>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</si>
  <si>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</si>
  <si>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</si>
  <si>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</si>
  <si>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</si>
  <si>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</si>
  <si>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</si>
  <si>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</si>
  <si>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</si>
  <si>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</si>
  <si>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</si>
  <si>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</si>
  <si>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</si>
  <si>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</si>
  <si>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</si>
  <si>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</si>
  <si>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</si>
  <si>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</si>
  <si>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</si>
  <si>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</si>
  <si>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</si>
  <si>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</si>
  <si>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</si>
  <si>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</si>
  <si>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</si>
  <si>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</si>
  <si>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</si>
  <si>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</si>
  <si>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</si>
  <si>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</si>
  <si>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</si>
  <si>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</si>
  <si>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</si>
  <si>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</si>
  <si>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</si>
  <si>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</si>
  <si>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</si>
  <si>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</si>
  <si>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</si>
  <si>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</si>
  <si>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</si>
  <si>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</si>
  <si>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</si>
  <si>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</si>
  <si>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</si>
  <si>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</si>
  <si>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</si>
  <si>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</si>
  <si>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</si>
  <si>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</si>
  <si>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</si>
  <si>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</si>
  <si>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</si>
  <si>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</si>
  <si>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</si>
  <si>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</si>
  <si>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</si>
  <si>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</si>
  <si>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</si>
  <si>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</si>
  <si>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</si>
  <si>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</si>
  <si>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</si>
  <si>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</si>
  <si>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</si>
  <si>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</si>
  <si>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</si>
  <si>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</si>
  <si>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</si>
  <si>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</si>
  <si>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</si>
  <si>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</si>
  <si>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</si>
  <si>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</si>
  <si>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</si>
  <si>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</si>
  <si>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</si>
  <si>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</si>
  <si>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</si>
  <si>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</si>
  <si>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</si>
  <si>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</si>
  <si>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</si>
  <si>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</si>
  <si>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</si>
  <si>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</si>
  <si>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</si>
  <si>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</si>
  <si>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</si>
  <si>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</si>
  <si>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</si>
  <si>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</si>
  <si>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</si>
  <si>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</si>
  <si>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</si>
  <si>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</si>
  <si>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</si>
  <si>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</si>
  <si>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</si>
  <si>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</si>
  <si>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</si>
  <si>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</si>
  <si>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</si>
  <si>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</si>
  <si>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</si>
  <si>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</si>
  <si>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</si>
  <si>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</si>
  <si>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</si>
  <si>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</si>
  <si>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</si>
  <si>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</si>
  <si>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</si>
  <si>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</si>
  <si>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</si>
  <si>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</si>
  <si>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</si>
  <si>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</si>
  <si>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</si>
  <si>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</si>
  <si>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</si>
  <si>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</si>
  <si>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</si>
  <si>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</si>
  <si>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</si>
  <si>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</si>
  <si>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</si>
  <si>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</si>
  <si>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</si>
  <si>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</si>
  <si>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</si>
  <si>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</si>
  <si>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</si>
  <si>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</si>
  <si>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</si>
  <si>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</si>
  <si>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</si>
  <si>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</si>
  <si>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</si>
  <si>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</si>
  <si>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</si>
  <si>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</si>
  <si>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</si>
  <si>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</si>
  <si>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</si>
  <si>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</si>
  <si>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</si>
  <si>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</si>
  <si>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</si>
  <si>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</si>
  <si>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</si>
  <si>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</si>
  <si>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</si>
  <si>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</si>
  <si>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</si>
  <si>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</si>
  <si>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</si>
  <si>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</si>
  <si>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</si>
  <si>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</si>
  <si>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</si>
  <si>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</si>
  <si>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</si>
  <si>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</si>
  <si>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</si>
  <si>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</si>
  <si>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</si>
  <si>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</si>
  <si>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</si>
  <si>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</si>
  <si>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</si>
  <si>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</si>
  <si>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</si>
  <si>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</si>
  <si>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</si>
  <si>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</si>
  <si>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</si>
  <si>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</si>
  <si>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</si>
  <si>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</si>
  <si>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</si>
  <si>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</si>
  <si>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</si>
  <si>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</si>
  <si>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</si>
  <si>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</si>
  <si>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</si>
  <si>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</si>
  <si>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</si>
  <si>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</si>
  <si>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</si>
  <si>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</si>
  <si>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</si>
  <si>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</si>
  <si>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</si>
  <si>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</si>
  <si>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</si>
  <si>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</si>
  <si>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</si>
  <si>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</si>
  <si>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</si>
  <si>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</si>
  <si>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</si>
  <si>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</si>
  <si>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</si>
  <si>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</si>
  <si>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</si>
  <si>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</si>
  <si>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</si>
  <si>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</si>
  <si>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</si>
  <si>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</si>
  <si>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</si>
  <si>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</si>
  <si>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</si>
  <si>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</si>
  <si>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</si>
  <si>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</si>
  <si>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</si>
  <si>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</si>
  <si>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</si>
  <si>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</si>
  <si>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</si>
  <si>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</si>
  <si>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</si>
  <si>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</si>
  <si>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</si>
  <si>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</si>
  <si>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</si>
  <si>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</si>
  <si>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</si>
  <si>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</si>
  <si>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</si>
  <si>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</si>
  <si>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</si>
  <si>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</si>
  <si>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</si>
  <si>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</si>
  <si>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</si>
  <si>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</si>
  <si>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</si>
  <si>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</si>
  <si>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</si>
  <si>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</si>
  <si>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</si>
  <si>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</si>
  <si>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</si>
  <si>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</si>
  <si>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</si>
  <si>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</si>
  <si>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</si>
  <si>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</si>
  <si>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</si>
  <si>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</si>
  <si>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</si>
  <si>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</si>
  <si>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</si>
  <si>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</si>
  <si>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</si>
  <si>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</si>
  <si>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</si>
  <si>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</si>
  <si>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</si>
  <si>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</si>
  <si>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</si>
  <si>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</si>
  <si>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</si>
  <si>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</si>
  <si>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</si>
  <si>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</si>
  <si>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</si>
  <si>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</si>
  <si>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</si>
  <si>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</si>
  <si>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</si>
  <si>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</si>
  <si>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</si>
  <si>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</si>
  <si>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</si>
  <si>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</si>
  <si>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</si>
  <si>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</si>
  <si>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</si>
  <si>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</si>
  <si>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</si>
  <si>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</si>
  <si>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</si>
  <si>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</si>
  <si>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</si>
  <si>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</si>
  <si>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</si>
  <si>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</si>
  <si>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</si>
  <si>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</si>
  <si>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</si>
  <si>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</si>
  <si>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</si>
  <si>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</si>
  <si>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</si>
  <si>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</si>
  <si>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</si>
  <si>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</si>
  <si>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</si>
  <si>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</si>
  <si>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</si>
  <si>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</si>
  <si>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</si>
  <si>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</si>
  <si>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</si>
  <si>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</si>
  <si>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</si>
  <si>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</si>
  <si>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</si>
  <si>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</si>
  <si>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</si>
  <si>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</si>
  <si>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</si>
  <si>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</si>
  <si>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</si>
  <si>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</si>
  <si>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</si>
  <si>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</si>
  <si>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</si>
  <si>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</si>
  <si>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</si>
  <si>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</si>
  <si>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</si>
  <si>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</si>
  <si>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</si>
  <si>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</si>
  <si>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</si>
  <si>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</si>
  <si>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</si>
  <si>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</si>
  <si>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</si>
  <si>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</si>
  <si>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</si>
  <si>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</si>
  <si>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</si>
  <si>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</si>
  <si>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</si>
  <si>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</si>
  <si>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</si>
  <si>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</si>
  <si>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</si>
  <si>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</si>
  <si>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</si>
  <si>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</si>
  <si>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</si>
  <si>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</si>
  <si>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</si>
  <si>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</si>
  <si>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</si>
  <si>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</si>
  <si>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</si>
  <si>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</si>
  <si>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</si>
  <si>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</si>
  <si>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</si>
  <si>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</si>
  <si>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</si>
  <si>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</si>
  <si>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</si>
  <si>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</si>
  <si>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</si>
  <si>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</si>
  <si>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</si>
  <si>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</si>
  <si>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</si>
  <si>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</si>
  <si>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</si>
  <si>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</si>
  <si>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</si>
  <si>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</si>
  <si>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</si>
  <si>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</si>
  <si>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</si>
  <si>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</si>
  <si>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</si>
  <si>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</si>
  <si>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</si>
  <si>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</si>
  <si>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</si>
  <si>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</si>
  <si>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</si>
  <si>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</si>
  <si>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</si>
  <si>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</si>
  <si>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</si>
  <si>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</si>
  <si>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</si>
  <si>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</si>
  <si>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</si>
  <si>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</si>
  <si>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</si>
  <si>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</si>
  <si>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</si>
  <si>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</si>
  <si>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</si>
  <si>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</si>
  <si>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</si>
  <si>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</si>
  <si>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</si>
  <si>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</si>
  <si>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</si>
  <si>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</si>
  <si>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</si>
  <si>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</si>
  <si>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</si>
  <si>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</si>
  <si>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</si>
  <si>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</si>
  <si>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</si>
  <si>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</si>
  <si>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</si>
  <si>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</si>
  <si>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</si>
  <si>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</si>
  <si>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</si>
  <si>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</si>
  <si>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</si>
  <si>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</si>
  <si>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</si>
  <si>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</si>
  <si>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</si>
  <si>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</si>
  <si>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</si>
  <si>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</si>
  <si>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</si>
  <si>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</si>
  <si>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</si>
  <si>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</si>
  <si>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</si>
  <si>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</si>
  <si>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</si>
  <si>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</si>
  <si>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</si>
  <si>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</si>
  <si>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</si>
  <si>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</si>
  <si>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</si>
  <si>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</si>
  <si>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</si>
  <si>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</si>
  <si>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</si>
  <si>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</si>
  <si>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</si>
  <si>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</si>
  <si>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</si>
  <si>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</si>
  <si>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</si>
  <si>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</si>
  <si>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</si>
  <si>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</si>
  <si>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</si>
  <si>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</si>
  <si>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</si>
  <si>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</si>
  <si>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</si>
  <si>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</si>
  <si>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</si>
  <si>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</si>
  <si>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</si>
  <si>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</si>
  <si>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</si>
  <si>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</si>
  <si>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</si>
  <si>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</si>
  <si>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</si>
  <si>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</si>
  <si>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</si>
  <si>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</si>
  <si>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</si>
  <si>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</si>
  <si>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</si>
  <si>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</si>
  <si>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</si>
  <si>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</si>
  <si>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</si>
  <si>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</si>
  <si>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</si>
  <si>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</si>
  <si>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</si>
  <si>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</si>
  <si>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</si>
  <si>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</si>
  <si>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</si>
  <si>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</si>
  <si>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</si>
  <si>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</si>
  <si>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</si>
  <si>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</si>
  <si>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</si>
  <si>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</si>
  <si>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</si>
  <si>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</si>
  <si>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</si>
  <si>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</si>
  <si>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</si>
  <si>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</si>
  <si>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</si>
  <si>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</si>
  <si>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</si>
  <si>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</si>
  <si>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</si>
  <si>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</si>
  <si>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</si>
  <si>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</si>
  <si>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</si>
  <si>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</si>
  <si>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</si>
  <si>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</si>
  <si>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</si>
  <si>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</si>
  <si>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</si>
  <si>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</si>
  <si>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</si>
  <si>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</si>
  <si>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</si>
  <si>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</si>
  <si>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</si>
  <si>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</si>
  <si>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</si>
  <si>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</si>
  <si>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</si>
  <si>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</si>
  <si>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</si>
  <si>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</si>
  <si>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</si>
  <si>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</si>
  <si>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</si>
  <si>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</si>
  <si>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</si>
  <si>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</si>
  <si>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</si>
  <si>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</si>
  <si>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</si>
  <si>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</si>
  <si>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</si>
  <si>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</si>
  <si>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</si>
  <si>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</si>
  <si>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</si>
  <si>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</si>
  <si>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</si>
  <si>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</si>
  <si>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</si>
  <si>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</si>
  <si>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</si>
  <si>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</si>
  <si>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</si>
  <si>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</si>
  <si>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</si>
  <si>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</si>
  <si>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</si>
  <si>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</si>
  <si>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</si>
  <si>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</si>
  <si>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</si>
  <si>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</si>
  <si>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</si>
  <si>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</si>
  <si>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</si>
  <si>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</si>
  <si>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</si>
  <si>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</si>
  <si>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</si>
  <si>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</si>
  <si>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</si>
  <si>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</si>
  <si>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</si>
  <si>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</si>
  <si>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</si>
  <si>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</si>
  <si>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</si>
  <si>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</si>
  <si>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</si>
  <si>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</si>
  <si>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</si>
  <si>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</si>
  <si>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</si>
  <si>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</si>
  <si>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</si>
  <si>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</si>
  <si>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</si>
  <si>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</si>
  <si>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</si>
  <si>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</si>
  <si>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</si>
  <si>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</si>
  <si>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</si>
  <si>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</si>
  <si>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</si>
  <si>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</si>
  <si>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</si>
  <si>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</si>
  <si>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</si>
  <si>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</si>
  <si>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</si>
  <si>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</si>
  <si>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</si>
  <si>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</si>
  <si>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</si>
  <si>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</si>
  <si>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</si>
  <si>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</si>
  <si>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</si>
  <si>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</si>
  <si>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</si>
  <si>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</si>
  <si>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</si>
  <si>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</si>
  <si>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</si>
  <si>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</si>
  <si>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</si>
  <si>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</si>
  <si>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</si>
  <si>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</si>
  <si>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</si>
  <si>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</si>
  <si>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</si>
  <si>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</si>
  <si>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</si>
  <si>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</si>
  <si>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</si>
  <si>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</si>
  <si>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</si>
  <si>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</si>
  <si>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</si>
  <si>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</si>
  <si>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</si>
  <si>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</si>
  <si>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</si>
  <si>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</si>
  <si>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</si>
  <si>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</si>
  <si>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</si>
  <si>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</si>
  <si>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</si>
  <si>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</si>
  <si>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</si>
  <si>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</si>
  <si>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</si>
  <si>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</si>
  <si>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</si>
  <si>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</si>
  <si>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</si>
  <si>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</si>
  <si>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</si>
  <si>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</si>
  <si>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</si>
  <si>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</si>
  <si>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</si>
  <si>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</si>
  <si>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</si>
  <si>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</si>
  <si>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</si>
  <si>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</si>
  <si>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</si>
  <si>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</si>
  <si>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</si>
  <si>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</si>
  <si>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</si>
  <si>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</si>
  <si>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</si>
  <si>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</si>
  <si>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</si>
  <si>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</si>
  <si>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</si>
  <si>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</si>
  <si>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</si>
  <si>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</si>
  <si>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</si>
  <si>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</si>
  <si>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</si>
  <si>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</si>
  <si>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</si>
  <si>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</si>
  <si>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</si>
  <si>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</si>
  <si>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</si>
  <si>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</si>
  <si>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</si>
  <si>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</si>
  <si>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</si>
  <si>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</si>
  <si>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</si>
  <si>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</si>
  <si>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</si>
  <si>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</si>
  <si>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</si>
  <si>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</si>
  <si>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</si>
  <si>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</si>
  <si>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</si>
  <si>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</si>
  <si>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</si>
  <si>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</si>
  <si>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</si>
  <si>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</si>
  <si>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</si>
  <si>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</si>
  <si>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</si>
  <si>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</si>
  <si>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</si>
  <si>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</si>
  <si>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</si>
  <si>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</si>
  <si>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</si>
  <si>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</si>
  <si>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</si>
  <si>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</si>
  <si>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</si>
  <si>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</si>
  <si>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</si>
  <si>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</si>
  <si>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</si>
  <si>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</si>
  <si>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</si>
  <si>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</si>
  <si>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</si>
  <si>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</si>
  <si>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</si>
  <si>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</si>
  <si>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</si>
  <si>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</si>
  <si>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</si>
  <si>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</si>
  <si>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</si>
  <si>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</si>
  <si>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</si>
  <si>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</si>
  <si>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</si>
  <si>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</si>
  <si>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</si>
  <si>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</si>
  <si>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</si>
  <si>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</si>
  <si>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</si>
  <si>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</si>
  <si>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</si>
  <si>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</si>
  <si>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</si>
  <si>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</si>
  <si>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</si>
  <si>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</si>
  <si>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</si>
  <si>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</si>
  <si>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</si>
  <si>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</si>
  <si>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</si>
  <si>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</si>
  <si>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</si>
  <si>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</si>
  <si>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</si>
  <si>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</si>
  <si>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</si>
  <si>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</si>
  <si>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</si>
  <si>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</si>
  <si>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</si>
  <si>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</si>
  <si>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</si>
  <si>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</si>
  <si>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</si>
  <si>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</si>
  <si>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</si>
  <si>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</si>
  <si>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</si>
  <si>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</si>
  <si>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</si>
  <si>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</si>
  <si>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</si>
  <si>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</si>
  <si>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</si>
  <si>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</si>
  <si>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</si>
  <si>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</si>
  <si>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</si>
  <si>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</si>
  <si>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</si>
  <si>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</si>
  <si>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</si>
  <si>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</si>
  <si>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</si>
  <si>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</si>
  <si>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</si>
  <si>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</si>
  <si>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</si>
  <si>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</si>
  <si>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</si>
  <si>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</si>
  <si>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</si>
  <si>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</si>
  <si>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</si>
  <si>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</si>
  <si>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</si>
  <si>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</si>
  <si>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</si>
  <si>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</si>
  <si>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</si>
  <si>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</si>
  <si>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</si>
  <si>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</si>
  <si>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</si>
  <si>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</si>
  <si>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</si>
  <si>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</si>
  <si>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</si>
  <si>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</si>
  <si>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</si>
  <si>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</si>
  <si>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</si>
  <si>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</si>
  <si>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</si>
  <si>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</si>
  <si>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</si>
  <si>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</si>
  <si>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</si>
  <si>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</si>
  <si>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</si>
  <si>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</si>
  <si>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</si>
  <si>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</si>
  <si>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</si>
  <si>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</si>
  <si>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</si>
  <si>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</si>
  <si>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</si>
  <si>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</si>
  <si>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</si>
  <si>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</si>
  <si>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</si>
  <si>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</si>
  <si>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</si>
  <si>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</si>
  <si>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</si>
  <si>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</si>
  <si>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</si>
  <si>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</si>
  <si>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</si>
  <si>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</si>
  <si>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</si>
  <si>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</si>
  <si>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</si>
  <si>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</si>
  <si>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</si>
  <si>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</si>
  <si>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</si>
  <si>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</si>
  <si>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</si>
  <si>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</si>
  <si>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</si>
  <si>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</si>
  <si>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</si>
  <si>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</si>
  <si>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</si>
  <si>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</si>
  <si>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</si>
  <si>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</si>
  <si>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</si>
  <si>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</si>
  <si>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</si>
  <si>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</si>
  <si>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</si>
  <si>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</si>
  <si>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</si>
  <si>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</si>
  <si>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</si>
  <si>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</si>
  <si>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</si>
  <si>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</si>
  <si>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</si>
  <si>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</si>
  <si>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</si>
  <si>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</si>
  <si>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</si>
  <si>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</si>
  <si>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</si>
  <si>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</si>
  <si>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</si>
  <si>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</si>
  <si>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</si>
  <si>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</si>
  <si>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</si>
  <si>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</si>
  <si>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</si>
  <si>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</si>
  <si>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</si>
  <si>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</si>
  <si>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</si>
  <si>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</si>
  <si>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</si>
  <si>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</si>
  <si>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</si>
  <si>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</si>
  <si>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</si>
  <si>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</si>
  <si>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</si>
  <si>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</si>
  <si>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</si>
  <si>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</si>
  <si>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</si>
  <si>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</si>
  <si>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</si>
  <si>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</si>
  <si>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</si>
  <si>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</si>
  <si>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</si>
  <si>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</si>
  <si>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</si>
  <si>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</si>
  <si>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</si>
  <si>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</si>
  <si>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</si>
  <si>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</si>
  <si>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</si>
  <si>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</si>
  <si>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</si>
  <si>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</si>
  <si>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</si>
  <si>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</si>
  <si>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</si>
  <si>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</si>
  <si>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</si>
  <si>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</si>
  <si>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</si>
  <si>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</si>
  <si>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</si>
  <si>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</si>
  <si>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</si>
  <si>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</si>
  <si>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</si>
  <si>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</si>
  <si>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</si>
  <si>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</si>
  <si>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</si>
  <si>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</si>
  <si>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</si>
  <si>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</si>
  <si>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</si>
  <si>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</si>
  <si>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</si>
  <si>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</si>
  <si>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</si>
  <si>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</si>
  <si>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</si>
  <si>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</si>
  <si>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</si>
  <si>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</si>
  <si>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</si>
  <si>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</si>
  <si>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</si>
  <si>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</si>
  <si>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</si>
  <si>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</si>
  <si>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</si>
  <si>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</si>
  <si>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</si>
  <si>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</si>
  <si>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</si>
  <si>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</si>
  <si>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</si>
  <si>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</si>
  <si>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</si>
  <si>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</si>
  <si>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</si>
  <si>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</si>
  <si>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</si>
  <si>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</si>
  <si>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</si>
  <si>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</si>
  <si>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</si>
  <si>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</si>
  <si>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</si>
  <si>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</si>
  <si>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</si>
  <si>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</si>
  <si>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</si>
  <si>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</si>
  <si>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</si>
  <si>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</si>
  <si>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</si>
  <si>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</si>
  <si>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</si>
  <si>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</si>
  <si>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</si>
  <si>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</si>
  <si>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</si>
  <si>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</si>
  <si>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</si>
  <si>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</si>
  <si>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</si>
  <si>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</si>
  <si>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</si>
  <si>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</si>
  <si>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</si>
  <si>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</si>
  <si>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</si>
  <si>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</si>
  <si>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</si>
  <si>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</si>
  <si>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</si>
  <si>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</si>
  <si>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</si>
  <si>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</si>
  <si>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</si>
  <si>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</si>
  <si>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</si>
  <si>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</si>
  <si>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</si>
  <si>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</si>
  <si>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</si>
  <si>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</si>
  <si>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</si>
  <si>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</si>
  <si>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</si>
  <si>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</si>
  <si>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</si>
  <si>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</si>
  <si>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</si>
  <si>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</si>
  <si>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</si>
  <si>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</si>
  <si>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</si>
  <si>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</si>
  <si>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</si>
  <si>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</si>
  <si>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</si>
  <si>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</si>
  <si>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</si>
  <si>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</si>
  <si>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</si>
  <si>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</si>
  <si>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</si>
  <si>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</si>
  <si>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</si>
  <si>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</si>
  <si>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</si>
  <si>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</si>
  <si>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</si>
  <si>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</si>
  <si>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</si>
  <si>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</si>
  <si>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</si>
  <si>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</si>
  <si>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</si>
  <si>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</si>
  <si>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</si>
  <si>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</si>
  <si>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</si>
  <si>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</si>
  <si>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</si>
  <si>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</si>
  <si>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</si>
  <si>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</si>
  <si>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</si>
  <si>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</si>
  <si>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</si>
  <si>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</si>
  <si>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</si>
  <si>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</si>
  <si>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</si>
  <si>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</si>
  <si>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</si>
  <si>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</si>
  <si>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</si>
  <si>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</si>
  <si>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</si>
  <si>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</si>
  <si>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</si>
  <si>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</si>
  <si>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</si>
  <si>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</si>
  <si>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</si>
  <si>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</si>
  <si>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</si>
  <si>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</si>
  <si>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</si>
  <si>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</si>
  <si>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</si>
  <si>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</si>
  <si>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</si>
  <si>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</si>
  <si>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</si>
  <si>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</si>
  <si>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</si>
  <si>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</si>
  <si>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</si>
  <si>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</si>
  <si>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</si>
  <si>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</si>
  <si>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</si>
  <si>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</si>
  <si>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</si>
  <si>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</si>
  <si>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</si>
  <si>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</si>
  <si>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</si>
  <si>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</si>
  <si>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</si>
  <si>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</si>
  <si>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</si>
  <si>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</si>
  <si>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</si>
  <si>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</si>
  <si>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</si>
  <si>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</si>
  <si>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</si>
  <si>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</si>
  <si>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</si>
  <si>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</si>
  <si>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</si>
  <si>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</si>
  <si>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</si>
  <si>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</si>
  <si>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</si>
  <si>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</si>
  <si>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</si>
  <si>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</si>
  <si>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</si>
  <si>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</si>
  <si>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</si>
  <si>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</si>
  <si>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</si>
  <si>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</si>
  <si>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</si>
  <si>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</si>
  <si>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</si>
  <si>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</si>
  <si>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</si>
  <si>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</si>
  <si>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</si>
  <si>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</si>
  <si>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</si>
  <si>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</si>
  <si>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</si>
  <si>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</si>
  <si>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</si>
  <si>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</si>
  <si>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</si>
  <si>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</si>
  <si>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</si>
  <si>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</si>
  <si>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</si>
  <si>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</si>
  <si>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</si>
  <si>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</si>
  <si>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</si>
  <si>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</si>
  <si>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</si>
  <si>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</si>
  <si>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</si>
  <si>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</si>
  <si>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</si>
  <si>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</si>
  <si>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</si>
  <si>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</si>
  <si>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</si>
  <si>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</si>
  <si>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</si>
  <si>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</si>
  <si>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</si>
  <si>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</si>
  <si>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</si>
  <si>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</si>
  <si>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</si>
  <si>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</si>
  <si>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</si>
  <si>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</si>
  <si>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</si>
  <si>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</si>
  <si>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</si>
  <si>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</si>
  <si>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</si>
  <si>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</si>
  <si>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</si>
  <si>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</si>
  <si>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</si>
  <si>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</si>
  <si>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</si>
  <si>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</si>
  <si>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</si>
  <si>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</si>
  <si>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</si>
  <si>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</si>
  <si>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</si>
  <si>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</si>
  <si>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</si>
  <si>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</si>
  <si>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</si>
  <si>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</si>
  <si>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</si>
  <si>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</si>
  <si>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</si>
  <si>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</si>
  <si>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</si>
  <si>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</si>
  <si>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</si>
  <si>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</si>
  <si>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</si>
  <si>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</si>
  <si>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</si>
  <si>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</si>
  <si>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</si>
  <si>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</si>
  <si>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</si>
  <si>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</si>
  <si>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</si>
  <si>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</si>
  <si>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</si>
  <si>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</si>
  <si>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</si>
  <si>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</si>
  <si>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</si>
  <si>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</si>
  <si>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</si>
  <si>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</si>
  <si>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</si>
  <si>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</si>
  <si>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</si>
  <si>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</si>
  <si>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</si>
  <si>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</si>
  <si>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</si>
  <si>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</si>
  <si>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</si>
  <si>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</si>
  <si>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</si>
  <si>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</si>
  <si>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</si>
  <si>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</si>
  <si>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</si>
  <si>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</si>
  <si>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</si>
  <si>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</si>
  <si>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</si>
  <si>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</si>
  <si>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</si>
  <si>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</si>
  <si>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</si>
  <si>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</si>
  <si>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</si>
  <si>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</si>
  <si>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</si>
  <si>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</si>
  <si>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</si>
  <si>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</si>
  <si>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</si>
  <si>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</si>
  <si>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</si>
  <si>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</si>
  <si>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</si>
  <si>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</si>
  <si>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</si>
  <si>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</si>
  <si>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</si>
  <si>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</si>
  <si>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</si>
  <si>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</si>
  <si>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</si>
  <si>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</si>
  <si>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</si>
  <si>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</si>
  <si>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</si>
  <si>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</si>
  <si>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</si>
  <si>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</si>
  <si>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</si>
  <si>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</si>
  <si>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</si>
  <si>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</si>
  <si>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</si>
  <si>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</si>
  <si>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</si>
  <si>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</si>
  <si>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</si>
  <si>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</si>
  <si>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</si>
  <si>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</si>
  <si>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</si>
  <si>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</si>
  <si>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</si>
  <si>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</si>
  <si>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</si>
  <si>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</si>
  <si>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</si>
  <si>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</si>
  <si>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</si>
  <si>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</si>
  <si>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</si>
  <si>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</si>
  <si>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</si>
  <si>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</si>
  <si>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</si>
  <si>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</si>
  <si>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</si>
  <si>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</si>
  <si>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</si>
  <si>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</si>
  <si>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</si>
  <si>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</si>
  <si>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</si>
  <si>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</si>
  <si>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</si>
  <si>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</si>
  <si>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</si>
  <si>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</si>
  <si>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</si>
  <si>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</si>
  <si>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</si>
  <si>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</si>
  <si>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</si>
  <si>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</si>
  <si>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</si>
  <si>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</si>
  <si>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</si>
  <si>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</si>
  <si>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</si>
  <si>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</si>
  <si>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</si>
  <si>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</si>
  <si>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</si>
  <si>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</si>
  <si>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</si>
  <si>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</si>
  <si>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</si>
  <si>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</si>
  <si>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</si>
  <si>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</si>
  <si>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</si>
  <si>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</si>
  <si>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</si>
  <si>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</si>
  <si>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</si>
  <si>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</si>
  <si>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</si>
  <si>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</si>
  <si>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</si>
  <si>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</si>
  <si>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</si>
  <si>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</si>
  <si>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</si>
  <si>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</si>
  <si>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</si>
  <si>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</si>
  <si>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</si>
  <si>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</si>
  <si>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</si>
  <si>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</si>
  <si>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</si>
  <si>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</si>
  <si>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</si>
  <si>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</si>
  <si>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</si>
  <si>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</si>
  <si>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</si>
  <si>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</si>
  <si>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</si>
  <si>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</si>
  <si>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</si>
  <si>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</si>
  <si>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</si>
  <si>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</si>
  <si>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</si>
  <si>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</si>
  <si>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</si>
  <si>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</si>
  <si>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</si>
  <si>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</si>
  <si>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</si>
  <si>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</si>
  <si>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</si>
  <si>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</si>
  <si>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</si>
  <si>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</si>
  <si>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</si>
  <si>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</si>
  <si>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</si>
  <si>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</si>
  <si>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</si>
  <si>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</si>
  <si>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</si>
  <si>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</si>
  <si>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</si>
  <si>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</si>
  <si>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</si>
  <si>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</si>
  <si>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</si>
  <si>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</si>
  <si>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</si>
  <si>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</si>
  <si>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</si>
  <si>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</si>
  <si>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</si>
  <si>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</si>
  <si>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</si>
  <si>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</si>
  <si>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</si>
  <si>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</si>
  <si>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</si>
  <si>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</si>
  <si>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</si>
  <si>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</si>
  <si>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</si>
  <si>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</si>
  <si>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</si>
  <si>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</si>
  <si>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</si>
  <si>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</si>
  <si>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</si>
  <si>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</si>
  <si>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</si>
  <si>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</si>
  <si>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</si>
  <si>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</si>
  <si>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</si>
  <si>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</si>
  <si>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</si>
  <si>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</si>
  <si>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</si>
  <si>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</si>
  <si>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</si>
  <si>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</si>
  <si>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</si>
  <si>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</si>
  <si>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</si>
  <si>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</si>
  <si>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</si>
  <si>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</si>
  <si>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</si>
  <si>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</si>
  <si>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</si>
  <si>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</si>
  <si>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</si>
  <si>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</si>
  <si>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</si>
  <si>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</si>
  <si>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</si>
  <si>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</si>
  <si>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</si>
  <si>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</si>
  <si>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</si>
  <si>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</si>
  <si>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</si>
  <si>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</si>
  <si>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</si>
  <si>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</si>
  <si>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</si>
  <si>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</si>
  <si>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</si>
  <si>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</si>
  <si>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</si>
  <si>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</si>
  <si>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</si>
  <si>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</si>
  <si>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</si>
  <si>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</si>
  <si>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</si>
  <si>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</si>
  <si>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</si>
  <si>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</si>
  <si>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</si>
  <si>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</si>
  <si>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</si>
  <si>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</si>
  <si>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</si>
  <si>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</si>
  <si>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</si>
  <si>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</si>
  <si>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</si>
  <si>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</si>
  <si>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</si>
  <si>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</si>
  <si>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</si>
  <si>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</si>
  <si>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</si>
  <si>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</si>
  <si>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</si>
  <si>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</si>
  <si>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</si>
  <si>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</si>
  <si>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</si>
  <si>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</si>
  <si>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</si>
  <si>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</si>
  <si>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</si>
  <si>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</si>
  <si>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</si>
  <si>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</si>
  <si>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</si>
  <si>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</si>
  <si>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</si>
  <si>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</si>
  <si>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</si>
  <si>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</si>
  <si>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</si>
  <si>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</si>
  <si>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</si>
  <si>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</si>
  <si>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</si>
  <si>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</si>
  <si>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</si>
  <si>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</si>
  <si>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</si>
  <si>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</si>
  <si>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</si>
  <si>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</si>
  <si>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</si>
  <si>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</si>
  <si>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</si>
  <si>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</si>
  <si>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</si>
  <si>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</si>
  <si>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</si>
  <si>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</si>
  <si>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</si>
  <si>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</si>
  <si>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</si>
  <si>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</si>
  <si>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</si>
  <si>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</si>
  <si>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</si>
  <si>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</si>
  <si>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</si>
  <si>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</si>
  <si>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</si>
  <si>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</si>
  <si>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</si>
  <si>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</si>
  <si>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</si>
  <si>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</si>
  <si>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</si>
  <si>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</si>
  <si>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</si>
  <si>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</si>
  <si>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</si>
  <si>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</si>
  <si>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</si>
  <si>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</si>
  <si>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</si>
  <si>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</si>
  <si>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</si>
  <si>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</si>
  <si>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</si>
  <si>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</si>
  <si>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</si>
  <si>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</si>
  <si>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</si>
  <si>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</si>
  <si>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</si>
  <si>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</si>
  <si>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</si>
  <si>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</si>
  <si>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</si>
  <si>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</si>
  <si>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</si>
  <si>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</si>
  <si>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</si>
  <si>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</si>
  <si>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</si>
  <si>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</si>
  <si>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</si>
  <si>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</si>
  <si>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</si>
  <si>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</si>
  <si>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</si>
  <si>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</si>
  <si>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</si>
  <si>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</si>
  <si>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</si>
  <si>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</si>
  <si>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</si>
  <si>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</si>
  <si>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</si>
  <si>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</si>
  <si>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</si>
  <si>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</si>
  <si>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</si>
  <si>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</si>
  <si>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</si>
  <si>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</si>
  <si>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</si>
  <si>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</si>
  <si>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</si>
  <si>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</si>
  <si>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</si>
  <si>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</si>
  <si>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</si>
  <si>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</si>
  <si>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</si>
  <si>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</si>
  <si>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</si>
  <si>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</si>
  <si>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</si>
  <si>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</si>
  <si>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</si>
  <si>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</si>
  <si>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</si>
  <si>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</si>
  <si>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</si>
  <si>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</si>
  <si>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</si>
  <si>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</si>
  <si>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</si>
  <si>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</si>
  <si>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</si>
  <si>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</si>
  <si>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</si>
  <si>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</si>
  <si>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</si>
  <si>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</si>
  <si>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</si>
  <si>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</si>
  <si>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</si>
  <si>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</si>
  <si>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</si>
  <si>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</si>
  <si>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</si>
  <si>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</si>
  <si>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</si>
  <si>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</si>
  <si>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</si>
  <si>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</si>
  <si>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</si>
  <si>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</si>
  <si>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</si>
  <si>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</si>
  <si>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</si>
  <si>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</si>
  <si>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</si>
  <si>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</si>
  <si>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</si>
  <si>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</si>
  <si>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</si>
  <si>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</si>
  <si>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</si>
  <si>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</si>
  <si>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</si>
  <si>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</si>
  <si>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</si>
  <si>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</si>
  <si>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</si>
  <si>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</si>
  <si>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</si>
  <si>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</si>
  <si>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</si>
  <si>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</si>
  <si>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</si>
  <si>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</si>
  <si>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</si>
  <si>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</si>
  <si>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</si>
  <si>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</si>
  <si>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</si>
  <si>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</si>
  <si>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</si>
  <si>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</si>
  <si>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</si>
  <si>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</si>
  <si>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</si>
  <si>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</si>
  <si>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</si>
  <si>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</si>
  <si>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</si>
  <si>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</si>
  <si>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</si>
  <si>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</si>
  <si>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</si>
  <si>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</si>
  <si>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</si>
  <si>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</si>
  <si>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</si>
  <si>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</si>
  <si>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</si>
  <si>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</si>
  <si>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</si>
  <si>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</si>
  <si>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</si>
  <si>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</si>
  <si>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</si>
  <si>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</si>
  <si>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</si>
  <si>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</si>
  <si>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</si>
  <si>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</si>
  <si>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</si>
  <si>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</si>
  <si>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</si>
  <si>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</si>
  <si>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</si>
  <si>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</si>
  <si>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</si>
  <si>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</si>
  <si>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</si>
  <si>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</si>
  <si>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</si>
  <si>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</si>
  <si>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</si>
  <si>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</si>
  <si>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</si>
  <si>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</si>
  <si>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</si>
  <si>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</si>
  <si>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</si>
  <si>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</si>
  <si>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</si>
  <si>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</si>
  <si>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</si>
  <si>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</si>
  <si>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</si>
  <si>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</si>
  <si>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</si>
  <si>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</si>
  <si>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</si>
  <si>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</si>
  <si>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</si>
  <si>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</si>
  <si>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</si>
  <si>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</si>
  <si>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</si>
  <si>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</si>
  <si>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</si>
  <si>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</si>
  <si>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</si>
  <si>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</si>
  <si>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</si>
  <si>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</si>
  <si>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</si>
  <si>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</si>
  <si>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</si>
  <si>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</si>
  <si>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</si>
  <si>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</si>
  <si>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</si>
  <si>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</si>
  <si>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</si>
  <si>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</si>
  <si>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</si>
  <si>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</si>
  <si>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</si>
  <si>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</si>
  <si>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</si>
  <si>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</si>
  <si>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</si>
  <si>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</si>
  <si>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</si>
  <si>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</si>
  <si>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</si>
  <si>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</si>
  <si>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</si>
  <si>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</si>
  <si>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</si>
  <si>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</si>
  <si>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</si>
  <si>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</si>
  <si>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</si>
  <si>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</si>
  <si>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</si>
  <si>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</si>
  <si>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</si>
  <si>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</si>
  <si>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</si>
  <si>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</si>
  <si>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</si>
  <si>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</si>
  <si>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</si>
  <si>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</si>
  <si>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</si>
  <si>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</si>
  <si>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</si>
  <si>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</si>
  <si>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</si>
  <si>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</si>
  <si>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</si>
  <si>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</si>
  <si>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</si>
  <si>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</si>
  <si>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</si>
  <si>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</si>
  <si>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</si>
  <si>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</si>
  <si>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</si>
  <si>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</si>
  <si>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</si>
  <si>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</si>
  <si>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</si>
  <si>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</si>
  <si>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</si>
  <si>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</si>
  <si>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</si>
  <si>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</si>
  <si>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</si>
  <si>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</si>
  <si>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</si>
  <si>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</si>
  <si>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</si>
  <si>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</si>
  <si>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</si>
  <si>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</si>
  <si>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</si>
  <si>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</si>
  <si>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</si>
  <si>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</si>
  <si>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</si>
  <si>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</si>
  <si>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</si>
  <si>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</si>
  <si>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</si>
  <si>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</si>
  <si>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</si>
  <si>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</si>
  <si>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</si>
  <si>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</si>
  <si>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</si>
  <si>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</si>
  <si>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</si>
  <si>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</si>
  <si>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</si>
  <si>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</si>
  <si>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</si>
  <si>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</si>
  <si>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</si>
  <si>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</si>
  <si>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</si>
  <si>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</si>
  <si>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</si>
  <si>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</si>
  <si>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</si>
  <si>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</si>
  <si>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</si>
  <si>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</si>
  <si>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</si>
  <si>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</si>
  <si>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</si>
  <si>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</si>
  <si>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</si>
  <si>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</si>
  <si>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</si>
  <si>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</si>
  <si>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</si>
  <si>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</si>
  <si>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</si>
  <si>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</si>
  <si>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</si>
  <si>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</si>
  <si>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</si>
  <si>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</si>
  <si>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</si>
  <si>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</si>
  <si>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</si>
  <si>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</si>
  <si>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</si>
  <si>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</si>
  <si>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</si>
  <si>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</si>
  <si>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</si>
  <si>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</si>
  <si>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</si>
  <si>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</si>
  <si>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</si>
  <si>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</si>
  <si>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</si>
  <si>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</si>
  <si>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</si>
  <si>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</si>
  <si>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</si>
  <si>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</si>
  <si>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</si>
  <si>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</si>
  <si>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</si>
  <si>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</si>
  <si>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</si>
  <si>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</si>
  <si>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</si>
  <si>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</si>
  <si>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</si>
  <si>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</si>
  <si>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</si>
  <si>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</si>
  <si>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</si>
  <si>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</si>
  <si>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</si>
  <si>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</si>
  <si>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</si>
  <si>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</si>
  <si>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</si>
  <si>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</si>
  <si>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</si>
  <si>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</si>
  <si>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</si>
  <si>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</si>
  <si>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</si>
  <si>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</si>
  <si>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</si>
  <si>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</si>
  <si>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</si>
  <si>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</si>
  <si>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</si>
  <si>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</si>
  <si>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</si>
  <si>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</si>
  <si>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</si>
  <si>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</si>
  <si>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</si>
  <si>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</si>
  <si>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</si>
  <si>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</si>
  <si>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</si>
  <si>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</si>
  <si>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</si>
  <si>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</si>
  <si>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</si>
  <si>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</si>
  <si>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</si>
  <si>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</si>
  <si>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</si>
  <si>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</si>
  <si>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</si>
  <si>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</si>
  <si>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</si>
  <si>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</si>
  <si>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</si>
  <si>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</si>
  <si>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</si>
  <si>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</si>
  <si>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</si>
  <si>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</si>
  <si>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</si>
  <si>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</si>
  <si>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</si>
  <si>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</si>
  <si>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</si>
  <si>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</si>
  <si>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</si>
  <si>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</si>
  <si>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</si>
  <si>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</si>
  <si>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</si>
  <si>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</si>
  <si>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</si>
  <si>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</si>
  <si>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</si>
  <si>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</si>
  <si>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</si>
  <si>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</si>
  <si>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</si>
  <si>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</si>
  <si>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</si>
  <si>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</si>
  <si>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</si>
  <si>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</si>
  <si>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</si>
  <si>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</si>
  <si>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</si>
  <si>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</si>
  <si>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</si>
  <si>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</si>
  <si>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</si>
  <si>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</si>
  <si>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</si>
  <si>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</si>
  <si>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</si>
  <si>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</si>
  <si>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</si>
  <si>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</si>
  <si>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</si>
  <si>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</si>
  <si>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</si>
  <si>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</si>
  <si>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</si>
  <si>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</si>
  <si>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</si>
  <si>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</si>
  <si>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</si>
  <si>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</si>
  <si>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</si>
  <si>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</si>
  <si>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</si>
  <si>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</si>
  <si>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</si>
  <si>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</si>
  <si>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</si>
  <si>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</si>
  <si>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</si>
  <si>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</si>
  <si>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</si>
  <si>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</si>
  <si>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</si>
  <si>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</si>
  <si>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</si>
  <si>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</si>
  <si>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</si>
  <si>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</si>
  <si>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</si>
  <si>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</si>
  <si>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</si>
  <si>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</si>
  <si>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</si>
  <si>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</si>
  <si>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</si>
  <si>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</si>
  <si>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</si>
  <si>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</si>
  <si>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</si>
  <si>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</si>
  <si>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</si>
  <si>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</si>
  <si>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</si>
  <si>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</si>
  <si>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</si>
  <si>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</si>
  <si>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</si>
  <si>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</si>
  <si>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</si>
  <si>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</si>
  <si>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</si>
  <si>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</si>
  <si>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</si>
  <si>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</si>
  <si>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</si>
  <si>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</si>
  <si>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</si>
  <si>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</si>
  <si>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</si>
  <si>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</si>
  <si>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</si>
  <si>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</si>
  <si>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</si>
  <si>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</si>
  <si>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</si>
  <si>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</si>
  <si>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</si>
  <si>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</si>
  <si>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</si>
  <si>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</si>
  <si>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</si>
  <si>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</si>
  <si>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</si>
  <si>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</si>
  <si>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</si>
  <si>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</si>
  <si>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</si>
  <si>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</si>
  <si>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</si>
  <si>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</si>
  <si>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</si>
  <si>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</si>
  <si>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</si>
  <si>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</si>
  <si>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</si>
  <si>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</si>
  <si>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</si>
  <si>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</si>
  <si>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</si>
  <si>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</si>
  <si>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</si>
  <si>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</si>
  <si>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</si>
  <si>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</si>
  <si>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</si>
  <si>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</si>
  <si>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</si>
  <si>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</si>
  <si>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</si>
  <si>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</si>
  <si>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</si>
  <si>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</si>
  <si>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</si>
  <si>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</si>
  <si>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</si>
  <si>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</si>
  <si>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</si>
  <si>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</si>
  <si>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</si>
  <si>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</si>
  <si>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</si>
  <si>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</si>
  <si>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</si>
  <si>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</si>
  <si>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</si>
  <si>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</si>
  <si>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</si>
  <si>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</si>
  <si>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</si>
  <si>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</si>
  <si>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</si>
  <si>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</si>
  <si>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</si>
  <si>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</si>
  <si>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</si>
  <si>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</si>
  <si>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</si>
  <si>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</si>
  <si>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</si>
  <si>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</si>
  <si>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</si>
  <si>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</si>
  <si>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</si>
  <si>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</si>
  <si>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</si>
  <si>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</si>
  <si>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</si>
  <si>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</si>
  <si>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</si>
  <si>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</si>
  <si>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</si>
  <si>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</si>
  <si>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</si>
  <si>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</si>
  <si>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</si>
  <si>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</si>
  <si>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</si>
  <si>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</si>
  <si>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</si>
  <si>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</si>
  <si>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</si>
  <si>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</si>
  <si>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</si>
  <si>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</si>
  <si>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</si>
  <si>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</si>
  <si>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</si>
  <si>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</si>
  <si>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</si>
  <si>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</si>
  <si>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</si>
  <si>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</si>
  <si>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</si>
  <si>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</si>
  <si>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</si>
  <si>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</si>
  <si>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</si>
  <si>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</si>
  <si>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</si>
  <si>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</si>
  <si>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</si>
  <si>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</si>
  <si>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</si>
  <si>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</si>
  <si>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</si>
  <si>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</si>
  <si>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</si>
  <si>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</si>
  <si>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</si>
  <si>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</si>
  <si>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</si>
  <si>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</si>
  <si>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</si>
  <si>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</si>
  <si>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</si>
  <si>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</si>
  <si>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</si>
  <si>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</si>
  <si>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</si>
  <si>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</si>
  <si>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</si>
  <si>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</si>
  <si>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</si>
  <si>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</si>
  <si>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</si>
  <si>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</si>
  <si>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</si>
  <si>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</si>
  <si>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</si>
  <si>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</si>
  <si>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</si>
  <si>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</si>
  <si>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</si>
  <si>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</si>
  <si>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</si>
  <si>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</si>
  <si>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</si>
  <si>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</si>
  <si>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</si>
  <si>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</si>
  <si>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</si>
  <si>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</si>
  <si>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</si>
  <si>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</si>
  <si>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</si>
  <si>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</si>
  <si>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</si>
  <si>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</si>
  <si>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</si>
  <si>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</si>
  <si>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</si>
  <si>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</si>
  <si>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</si>
  <si>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</si>
  <si>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</si>
  <si>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</si>
  <si>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</si>
  <si>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</si>
  <si>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</si>
  <si>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</si>
  <si>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</si>
  <si>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</si>
  <si>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</si>
  <si>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</si>
  <si>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</si>
  <si>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</si>
  <si>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</si>
  <si>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</si>
  <si>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</si>
  <si>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</si>
  <si>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</si>
  <si>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</si>
  <si>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</si>
  <si>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</si>
  <si>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</si>
  <si>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</si>
  <si>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</si>
  <si>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</si>
  <si>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</si>
  <si>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</si>
  <si>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</si>
  <si>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</si>
  <si>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</si>
  <si>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</si>
  <si>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</si>
  <si>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</si>
  <si>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</si>
  <si>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</si>
  <si>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</si>
  <si>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</si>
  <si>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</si>
  <si>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</si>
  <si>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</si>
  <si>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</si>
  <si>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</si>
  <si>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</si>
  <si>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</si>
  <si>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</si>
  <si>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</si>
  <si>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</si>
  <si>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</si>
  <si>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</si>
  <si>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</si>
  <si>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</si>
  <si>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</si>
  <si>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</si>
  <si>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</si>
  <si>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</si>
  <si>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</si>
  <si>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</si>
  <si>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</si>
  <si>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</si>
  <si>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</si>
  <si>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</si>
  <si>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</si>
  <si>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</si>
  <si>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</si>
  <si>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</si>
  <si>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</si>
  <si>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</si>
  <si>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</si>
  <si>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</si>
  <si>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</si>
  <si>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</si>
  <si>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</si>
  <si>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</si>
  <si>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</si>
  <si>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</si>
  <si>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</si>
  <si>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</si>
  <si>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</si>
  <si>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</si>
  <si>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</si>
  <si>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</si>
  <si>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</si>
  <si>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</si>
  <si>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</si>
  <si>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</si>
  <si>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</si>
  <si>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</si>
  <si>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</si>
  <si>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</si>
  <si>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</si>
  <si>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</si>
  <si>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</si>
  <si>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</si>
  <si>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</si>
  <si>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</si>
  <si>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</si>
  <si>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</si>
  <si>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</si>
  <si>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</si>
  <si>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</si>
  <si>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</si>
  <si>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</si>
  <si>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</si>
  <si>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</si>
  <si>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</si>
  <si>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</si>
  <si>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</si>
  <si>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</si>
  <si>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</si>
  <si>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</si>
  <si>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</si>
  <si>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</si>
  <si>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</si>
  <si>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</si>
  <si>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</si>
  <si>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</si>
  <si>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</si>
  <si>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</si>
  <si>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</si>
  <si>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</si>
  <si>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</si>
  <si>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</si>
  <si>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</si>
  <si>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</si>
  <si>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</si>
  <si>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</si>
  <si>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</si>
  <si>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</si>
  <si>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</si>
  <si>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</si>
  <si>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</si>
  <si>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</si>
  <si>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</si>
  <si>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</si>
  <si>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</si>
  <si>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</si>
  <si>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</si>
  <si>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</si>
  <si>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</si>
  <si>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</si>
  <si>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</si>
  <si>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</si>
  <si>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</si>
  <si>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</si>
  <si>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</si>
  <si>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</si>
  <si>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</si>
  <si>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</si>
  <si>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</si>
  <si>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</si>
  <si>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</si>
  <si>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</si>
  <si>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</si>
  <si>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</si>
  <si>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</si>
  <si>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</si>
  <si>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</si>
  <si>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</si>
  <si>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</si>
  <si>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</si>
  <si>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</si>
  <si>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</si>
  <si>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</si>
  <si>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</si>
  <si>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</si>
  <si>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</si>
  <si>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</si>
  <si>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</si>
  <si>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</si>
  <si>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</si>
  <si>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</si>
  <si>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</si>
  <si>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</si>
  <si>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</si>
  <si>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</si>
  <si>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</si>
  <si>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</si>
  <si>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</si>
  <si>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</si>
  <si>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</si>
  <si>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</si>
  <si>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</si>
  <si>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</si>
  <si>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</si>
  <si>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</si>
  <si>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</si>
  <si>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</si>
  <si>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</si>
  <si>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</si>
  <si>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</si>
  <si>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</si>
  <si>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</si>
  <si>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</si>
  <si>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</si>
  <si>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</si>
  <si>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</si>
  <si>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</si>
  <si>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</si>
  <si>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</si>
  <si>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</si>
  <si>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</si>
  <si>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</si>
  <si>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</si>
  <si>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</si>
  <si>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</si>
  <si>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</si>
  <si>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</si>
  <si>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</si>
  <si>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</si>
  <si>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</si>
  <si>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</si>
  <si>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</si>
  <si>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</si>
  <si>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</si>
  <si>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</si>
  <si>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</si>
  <si>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</si>
  <si>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</si>
  <si>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</si>
  <si>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</si>
  <si>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</si>
  <si>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</si>
  <si>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</si>
  <si>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</si>
  <si>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</si>
  <si>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</si>
  <si>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</si>
  <si>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</si>
  <si>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</si>
  <si>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</si>
  <si>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</si>
  <si>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</si>
  <si>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</si>
  <si>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</si>
  <si>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</si>
  <si>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</si>
  <si>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</si>
  <si>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</si>
  <si>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</si>
  <si>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</si>
  <si>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</si>
  <si>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</si>
  <si>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</si>
  <si>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</si>
  <si>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</si>
  <si>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</si>
  <si>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</si>
  <si>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</si>
  <si>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</si>
  <si>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</si>
  <si>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</si>
  <si>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</si>
  <si>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</si>
  <si>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</si>
  <si>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</si>
  <si>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</si>
  <si>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</si>
  <si>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</si>
  <si>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</si>
  <si>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</si>
  <si>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</si>
  <si>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</si>
  <si>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</si>
  <si>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</si>
  <si>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</si>
  <si>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</si>
  <si>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</si>
  <si>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</si>
  <si>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</si>
  <si>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</si>
  <si>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</si>
  <si>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</si>
  <si>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</si>
  <si>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</si>
  <si>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</si>
  <si>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</si>
  <si>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</si>
  <si>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</si>
  <si>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</si>
  <si>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</si>
  <si>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</si>
  <si>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</si>
  <si>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</si>
  <si>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</si>
  <si>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</si>
  <si>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</si>
  <si>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</si>
  <si>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</si>
  <si>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</si>
  <si>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</si>
  <si>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</si>
  <si>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</si>
  <si>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</si>
  <si>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</si>
  <si>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</si>
  <si>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</si>
  <si>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</si>
  <si>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</si>
  <si>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</si>
  <si>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</si>
  <si>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</si>
  <si>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</si>
  <si>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</si>
  <si>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</si>
  <si>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</si>
  <si>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</si>
  <si>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</si>
  <si>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</si>
  <si>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</si>
  <si>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</si>
  <si>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</si>
  <si>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</si>
  <si>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</si>
  <si>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</si>
  <si>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</si>
  <si>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</si>
  <si>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</si>
  <si>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</si>
  <si>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</si>
  <si>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</si>
  <si>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</si>
  <si>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</si>
  <si>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</si>
  <si>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</si>
  <si>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</si>
  <si>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</si>
  <si>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</si>
  <si>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</si>
  <si>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</si>
  <si>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</si>
  <si>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</si>
  <si>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</si>
  <si>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</si>
  <si>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</si>
  <si>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</si>
  <si>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</si>
  <si>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</si>
  <si>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</si>
  <si>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</si>
  <si>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</si>
  <si>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</si>
  <si>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</si>
  <si>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</si>
  <si>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</si>
  <si>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</si>
  <si>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</si>
  <si>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</si>
  <si>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</si>
  <si>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</si>
  <si>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</si>
  <si>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</si>
  <si>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</si>
  <si>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</si>
  <si>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</si>
  <si>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</si>
  <si>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</si>
  <si>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</si>
  <si>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</si>
  <si>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</si>
  <si>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</si>
  <si>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</si>
  <si>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</si>
  <si>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</si>
  <si>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</si>
  <si>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</si>
  <si>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</si>
  <si>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</si>
  <si>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</si>
  <si>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</si>
  <si>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</si>
  <si>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</si>
  <si>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</si>
  <si>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</si>
  <si>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</si>
  <si>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</si>
  <si>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</si>
  <si>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</si>
  <si>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</si>
  <si>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</si>
  <si>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</si>
  <si>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</si>
  <si>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</si>
  <si>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</si>
  <si>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</si>
  <si>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</si>
  <si>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</si>
  <si>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</si>
  <si>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</si>
  <si>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</si>
  <si>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</si>
  <si>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</si>
  <si>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</si>
  <si>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</si>
  <si>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</si>
  <si>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</si>
  <si>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</si>
  <si>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</si>
  <si>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</si>
  <si>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</si>
  <si>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</si>
  <si>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</si>
  <si>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</si>
  <si>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</si>
  <si>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</si>
  <si>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</si>
  <si>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</si>
  <si>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</si>
  <si>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</si>
  <si>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</si>
  <si>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</si>
  <si>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</si>
  <si>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</si>
  <si>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</si>
  <si>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</si>
  <si>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</si>
  <si>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</si>
  <si>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</si>
  <si>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</si>
  <si>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</si>
  <si>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</si>
  <si>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</si>
  <si>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</si>
  <si>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</si>
  <si>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</si>
  <si>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</si>
  <si>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</si>
  <si>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</si>
  <si>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</si>
  <si>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</si>
  <si>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</si>
  <si>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</si>
  <si>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</si>
  <si>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</si>
  <si>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</si>
  <si>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</si>
  <si>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</si>
  <si>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</si>
  <si>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</si>
  <si>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</si>
  <si>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</si>
  <si>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</si>
  <si>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</si>
  <si>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</si>
  <si>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</si>
  <si>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</si>
  <si>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</si>
  <si>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</si>
  <si>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</si>
  <si>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</si>
  <si>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</si>
  <si>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</si>
  <si>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</si>
  <si>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</si>
  <si>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</si>
  <si>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</si>
  <si>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</si>
  <si>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</si>
  <si>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</si>
  <si>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</si>
  <si>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</si>
  <si>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</si>
  <si>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</si>
  <si>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</si>
  <si>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</si>
  <si>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</si>
  <si>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</si>
  <si>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</si>
  <si>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</si>
  <si>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</si>
  <si>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</si>
  <si>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</si>
  <si>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</si>
  <si>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</si>
  <si>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</si>
  <si>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</si>
  <si>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</si>
  <si>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</si>
  <si>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</si>
  <si>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</si>
  <si>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</si>
  <si>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</si>
  <si>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</si>
  <si>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</si>
  <si>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</si>
  <si>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</si>
  <si>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</si>
  <si>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</si>
  <si>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</si>
  <si>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</si>
  <si>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</si>
  <si>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</si>
  <si>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</si>
  <si>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</si>
  <si>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</si>
  <si>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</si>
  <si>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</si>
  <si>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</si>
  <si>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</si>
  <si>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</si>
  <si>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</si>
  <si>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</si>
  <si>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</si>
  <si>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</si>
  <si>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</si>
  <si>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</si>
  <si>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</si>
  <si>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</si>
  <si>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</si>
  <si>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</si>
  <si>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</si>
  <si>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</si>
  <si>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</si>
  <si>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</si>
  <si>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</si>
  <si>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</si>
  <si>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</si>
  <si>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</si>
  <si>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</si>
  <si>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</si>
  <si>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</si>
  <si>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</si>
  <si>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</si>
  <si>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</si>
  <si>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</si>
  <si>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</si>
  <si>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</si>
  <si>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</si>
  <si>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</si>
  <si>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</si>
  <si>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</si>
  <si>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</si>
  <si>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</si>
  <si>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</si>
  <si>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</si>
  <si>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</si>
  <si>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</si>
  <si>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</si>
  <si>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</si>
  <si>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</si>
  <si>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</si>
  <si>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</si>
  <si>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</si>
  <si>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</si>
  <si>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</si>
  <si>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</si>
  <si>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</si>
  <si>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</si>
  <si>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</si>
  <si>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</si>
  <si>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</si>
  <si>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</si>
  <si>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</si>
  <si>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</si>
  <si>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</si>
  <si>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</si>
  <si>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</si>
  <si>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</si>
  <si>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</si>
  <si>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</si>
  <si>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</si>
  <si>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</si>
  <si>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</si>
  <si>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</si>
  <si>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</si>
  <si>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</si>
  <si>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</si>
  <si>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</si>
  <si>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</si>
  <si>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</si>
  <si>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</si>
  <si>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</si>
  <si>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</si>
  <si>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</si>
  <si>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</si>
  <si>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</si>
  <si>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</si>
  <si>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</si>
  <si>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</si>
  <si>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</si>
  <si>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</si>
  <si>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</si>
  <si>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</si>
  <si>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</si>
  <si>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</si>
  <si>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</si>
  <si>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</si>
  <si>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</si>
  <si>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</si>
  <si>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</si>
  <si>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</si>
  <si>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</si>
  <si>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</si>
  <si>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</si>
  <si>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</si>
  <si>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</si>
  <si>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</si>
  <si>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</si>
  <si>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</si>
  <si>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</si>
  <si>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</si>
  <si>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</si>
  <si>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</si>
  <si>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</si>
  <si>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</si>
  <si>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</si>
  <si>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</si>
  <si>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</si>
  <si>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</si>
  <si>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</si>
  <si>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</si>
  <si>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</si>
  <si>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</si>
  <si>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</si>
  <si>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</si>
  <si>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</si>
  <si>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</si>
  <si>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</si>
  <si>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</si>
  <si>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</si>
  <si>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</si>
  <si>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</si>
  <si>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</si>
  <si>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</si>
  <si>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</si>
  <si>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</si>
  <si>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</si>
  <si>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</si>
  <si>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</si>
  <si>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</si>
  <si>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</si>
  <si>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</si>
  <si>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</si>
  <si>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</si>
  <si>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</si>
  <si>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</si>
  <si>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</si>
  <si>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</si>
  <si>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</si>
  <si>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</si>
  <si>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</si>
  <si>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</si>
  <si>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</si>
  <si>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</si>
  <si>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</si>
  <si>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</si>
  <si>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</si>
  <si>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</si>
  <si>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</si>
  <si>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</si>
  <si>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</si>
  <si>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</si>
  <si>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</si>
  <si>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</si>
  <si>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</si>
  <si>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</si>
  <si>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</si>
  <si>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</si>
  <si>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</si>
  <si>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</si>
  <si>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</si>
  <si>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</si>
  <si>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</si>
  <si>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</si>
  <si>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</si>
  <si>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</si>
  <si>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</si>
  <si>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</si>
  <si>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</si>
  <si>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</si>
  <si>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</si>
  <si>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</si>
  <si>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</si>
  <si>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</si>
  <si>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</si>
  <si>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</si>
  <si>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</si>
  <si>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</si>
  <si>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</si>
  <si>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</si>
  <si>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</si>
  <si>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</si>
  <si>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</si>
  <si>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</si>
  <si>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</si>
  <si>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</si>
  <si>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</si>
  <si>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</si>
  <si>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</si>
  <si>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</si>
  <si>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</si>
  <si>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</si>
  <si>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</si>
  <si>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</si>
  <si>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</si>
  <si>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</si>
  <si>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</si>
  <si>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</si>
  <si>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</si>
  <si>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</si>
  <si>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</si>
  <si>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</si>
  <si>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</si>
  <si>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</si>
  <si>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</si>
  <si>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</si>
  <si>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</si>
  <si>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</si>
  <si>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</si>
  <si>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</si>
  <si>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</si>
  <si>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</si>
  <si>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</si>
  <si>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</si>
  <si>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</si>
  <si>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</si>
  <si>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</si>
  <si>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</si>
  <si>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</si>
  <si>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</si>
  <si>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</si>
  <si>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</si>
  <si>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</si>
  <si>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</si>
  <si>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</si>
  <si>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</si>
  <si>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</si>
  <si>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</si>
  <si>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</si>
  <si>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</si>
  <si>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</si>
  <si>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</si>
  <si>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</si>
  <si>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</si>
  <si>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</si>
  <si>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</si>
  <si>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</si>
  <si>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</si>
  <si>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</si>
  <si>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</si>
  <si>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</si>
  <si>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</si>
  <si>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</si>
  <si>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</si>
  <si>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</si>
  <si>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</si>
  <si>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</si>
  <si>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</si>
  <si>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</si>
  <si>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</si>
  <si>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</si>
  <si>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</si>
  <si>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</si>
  <si>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</si>
  <si>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</si>
  <si>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</si>
  <si>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</si>
  <si>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</si>
  <si>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</si>
  <si>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</si>
  <si>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</si>
  <si>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</si>
  <si>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</si>
  <si>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</si>
  <si>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</si>
  <si>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</si>
  <si>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</si>
  <si>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</si>
  <si>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</si>
  <si>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</si>
  <si>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</si>
  <si>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</si>
  <si>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</si>
  <si>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</si>
  <si>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</si>
  <si>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</si>
  <si>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</si>
  <si>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</si>
  <si>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</si>
  <si>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</si>
  <si>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</si>
  <si>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</si>
  <si>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</si>
  <si>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</si>
  <si>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</si>
  <si>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</si>
  <si>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</si>
  <si>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</si>
  <si>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</si>
  <si>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</si>
  <si>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</si>
  <si>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</si>
  <si>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</si>
  <si>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</si>
  <si>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</si>
  <si>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</si>
  <si>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</si>
  <si>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</si>
  <si>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</si>
  <si>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</si>
  <si>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</si>
  <si>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</si>
  <si>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</si>
  <si>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</si>
  <si>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</si>
  <si>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</si>
  <si>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</si>
  <si>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</si>
  <si>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</si>
  <si>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</si>
  <si>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</si>
  <si>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</si>
  <si>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</si>
  <si>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</si>
  <si>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</si>
  <si>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</si>
  <si>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</si>
  <si>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</si>
  <si>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</si>
  <si>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</si>
  <si>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</si>
  <si>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</si>
  <si>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</si>
  <si>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</si>
  <si>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</si>
  <si>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</si>
  <si>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</si>
  <si>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</si>
  <si>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</si>
  <si>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</si>
  <si>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</si>
  <si>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</si>
  <si>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</si>
  <si>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</si>
  <si>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</si>
  <si>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</si>
  <si>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</si>
  <si>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</si>
  <si>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</si>
  <si>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</si>
  <si>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</si>
  <si>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</si>
  <si>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</si>
  <si>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</si>
  <si>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</si>
  <si>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</si>
  <si>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</si>
  <si>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</si>
  <si>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</si>
  <si>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</si>
  <si>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</si>
  <si>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</si>
  <si>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</si>
  <si>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</si>
  <si>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</si>
  <si>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</si>
  <si>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</si>
  <si>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</si>
  <si>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</si>
  <si>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</si>
  <si>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</si>
  <si>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</si>
  <si>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</si>
  <si>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</si>
  <si>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</si>
  <si>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</si>
  <si>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</si>
  <si>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</si>
  <si>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</si>
  <si>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</si>
  <si>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</si>
  <si>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</si>
  <si>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</si>
  <si>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</si>
  <si>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</si>
  <si>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</si>
  <si>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</si>
  <si>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</si>
  <si>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</si>
  <si>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</si>
  <si>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</si>
  <si>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</si>
  <si>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</si>
  <si>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</si>
  <si>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</si>
  <si>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</si>
  <si>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</si>
  <si>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</si>
  <si>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</si>
  <si>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</si>
  <si>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</si>
  <si>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</si>
  <si>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</si>
  <si>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</si>
  <si>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</si>
  <si>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</si>
  <si>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</si>
  <si>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</si>
  <si>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</si>
  <si>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</si>
  <si>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</si>
  <si>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</si>
  <si>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</si>
  <si>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</si>
  <si>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</si>
  <si>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</si>
  <si>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</si>
  <si>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</si>
  <si>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</si>
  <si>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</si>
  <si>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</si>
  <si>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</si>
  <si>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</si>
  <si>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</si>
  <si>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</si>
  <si>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</si>
  <si>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</si>
  <si>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</si>
  <si>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</si>
  <si>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</si>
  <si>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</si>
  <si>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</si>
  <si>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</si>
  <si>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</si>
  <si>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</si>
  <si>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</si>
  <si>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</si>
  <si>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</si>
  <si>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</si>
  <si>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</si>
  <si>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</si>
  <si>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</si>
  <si>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</si>
  <si>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</si>
  <si>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</si>
  <si>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</si>
  <si>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</si>
  <si>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</si>
  <si>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</si>
  <si>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</si>
  <si>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</si>
  <si>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</si>
  <si>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</si>
  <si>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</si>
  <si>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</si>
  <si>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</si>
  <si>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</si>
  <si>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</si>
  <si>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</si>
  <si>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</si>
  <si>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</si>
  <si>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</si>
  <si>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</si>
  <si>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</si>
  <si>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</si>
  <si>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</si>
  <si>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</si>
  <si>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</si>
  <si>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</si>
  <si>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</si>
  <si>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</si>
  <si>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</si>
  <si>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</si>
  <si>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</si>
  <si>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</si>
  <si>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</si>
  <si>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</si>
  <si>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</si>
  <si>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</si>
  <si>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</si>
  <si>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</si>
  <si>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</si>
  <si>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</si>
  <si>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</si>
  <si>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</si>
  <si>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</si>
  <si>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</si>
  <si>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</si>
  <si>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</si>
  <si>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</si>
  <si>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</si>
  <si>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</si>
  <si>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</si>
  <si>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</si>
  <si>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</si>
  <si>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</si>
  <si>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</si>
  <si>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</si>
  <si>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</si>
  <si>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</si>
  <si>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</si>
  <si>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</si>
  <si>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</si>
  <si>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</si>
  <si>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</si>
  <si>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</si>
  <si>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</si>
  <si>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</si>
  <si>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</si>
  <si>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</si>
  <si>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</si>
  <si>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</si>
  <si>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</si>
  <si>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</si>
  <si>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</si>
  <si>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</si>
  <si>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</si>
  <si>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</si>
  <si>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</si>
  <si>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</si>
  <si>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</si>
  <si>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</si>
  <si>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</si>
  <si>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</si>
  <si>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</si>
  <si>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</si>
  <si>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</si>
  <si>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</si>
  <si>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</si>
  <si>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</si>
  <si>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</si>
  <si>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</si>
  <si>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</si>
  <si>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</si>
  <si>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</si>
  <si>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</si>
  <si>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</si>
  <si>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</si>
  <si>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</si>
  <si>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</si>
  <si>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</si>
  <si>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</si>
  <si>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</si>
  <si>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</si>
  <si>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</si>
  <si>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</si>
  <si>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</si>
  <si>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</si>
  <si>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</si>
  <si>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</si>
  <si>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</si>
  <si>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</si>
  <si>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</si>
  <si>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</si>
  <si>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</si>
  <si>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</si>
  <si>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</si>
  <si>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</si>
  <si>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</si>
  <si>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</si>
  <si>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</si>
  <si>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</si>
  <si>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</si>
  <si>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</si>
  <si>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</si>
  <si>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</si>
  <si>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</si>
  <si>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</si>
  <si>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</si>
  <si>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</si>
  <si>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</si>
  <si>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</si>
  <si>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</si>
  <si>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</si>
  <si>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</si>
  <si>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</si>
  <si>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</si>
  <si>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</si>
  <si>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</si>
  <si>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</si>
  <si>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</si>
  <si>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</si>
  <si>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</si>
  <si>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</si>
  <si>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</si>
  <si>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</si>
  <si>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</si>
  <si>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</si>
  <si>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</si>
  <si>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</si>
  <si>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</si>
  <si>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</si>
  <si>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</si>
  <si>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</si>
  <si>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</si>
  <si>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</si>
  <si>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</si>
  <si>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</si>
  <si>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</si>
  <si>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</si>
  <si>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</si>
  <si>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</si>
  <si>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</si>
  <si>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</si>
  <si>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</si>
  <si>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</si>
  <si>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</si>
  <si>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</si>
  <si>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</si>
  <si>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</si>
  <si>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</si>
  <si>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</si>
  <si>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</si>
  <si>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</si>
  <si>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</si>
  <si>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</si>
  <si>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</si>
  <si>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</si>
  <si>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</si>
  <si>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</si>
  <si>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</si>
  <si>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</si>
  <si>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</si>
  <si>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</si>
  <si>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</si>
  <si>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</si>
  <si>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</si>
  <si>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</si>
  <si>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</si>
  <si>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</si>
  <si>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</si>
  <si>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</si>
  <si>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</si>
  <si>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</si>
  <si>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</si>
  <si>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</si>
  <si>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</si>
  <si>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</si>
  <si>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</si>
  <si>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</si>
  <si>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</si>
  <si>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</si>
  <si>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</si>
  <si>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</si>
  <si>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</si>
  <si>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</si>
  <si>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</si>
  <si>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</si>
  <si>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</si>
  <si>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</si>
  <si>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</si>
  <si>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</si>
  <si>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</si>
  <si>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</si>
  <si>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</si>
  <si>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</si>
  <si>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</si>
  <si>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</si>
  <si>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</si>
  <si>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</si>
  <si>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</si>
  <si>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</si>
  <si>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</si>
  <si>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</si>
  <si>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</si>
  <si>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</si>
  <si>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</si>
  <si>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</si>
  <si>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</si>
  <si>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</si>
  <si>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</si>
  <si>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</si>
  <si>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</si>
  <si>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</si>
  <si>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</si>
  <si>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</si>
  <si>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</si>
  <si>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</si>
  <si>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</si>
  <si>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</si>
  <si>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</si>
  <si>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</si>
  <si>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</si>
  <si>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</si>
  <si>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</si>
  <si>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</si>
  <si>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</si>
  <si>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</si>
  <si>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</si>
  <si>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</si>
  <si>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</si>
  <si>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</si>
  <si>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</si>
  <si>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</si>
  <si>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</si>
  <si>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</si>
  <si>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</si>
  <si>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</si>
  <si>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</si>
  <si>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</si>
  <si>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</si>
  <si>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</si>
  <si>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</si>
  <si>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</si>
  <si>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</si>
  <si>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</si>
  <si>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</si>
  <si>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</si>
  <si>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</si>
  <si>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</si>
  <si>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</si>
  <si>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</si>
  <si>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</si>
  <si>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</si>
  <si>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</si>
  <si>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</si>
  <si>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</si>
  <si>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</si>
  <si>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</si>
  <si>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</si>
  <si>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</si>
  <si>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</si>
  <si>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</si>
  <si>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</si>
  <si>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</si>
  <si>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</si>
  <si>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</si>
  <si>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</si>
  <si>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</si>
  <si>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</si>
  <si>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</si>
  <si>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</si>
  <si>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</si>
  <si>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</si>
  <si>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</si>
  <si>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</si>
  <si>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</si>
  <si>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</si>
  <si>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</si>
  <si>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</si>
  <si>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</si>
  <si>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</si>
  <si>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</si>
  <si>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</si>
  <si>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</si>
  <si>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</si>
  <si>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</si>
  <si>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</si>
  <si>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</si>
  <si>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</si>
  <si>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</si>
  <si>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</si>
  <si>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</si>
  <si>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</si>
  <si>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</si>
  <si>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</si>
  <si>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</si>
  <si>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</si>
  <si>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</si>
  <si>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</si>
  <si>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</si>
  <si>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</si>
  <si>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</si>
  <si>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</si>
  <si>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</si>
  <si>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</si>
  <si>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</si>
  <si>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</si>
  <si>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</si>
  <si>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</si>
  <si>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</si>
  <si>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</si>
  <si>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</si>
  <si>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</si>
  <si>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</si>
  <si>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</si>
  <si>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</si>
  <si>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</si>
  <si>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</si>
  <si>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</si>
  <si>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</si>
  <si>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</si>
  <si>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</si>
  <si>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</si>
  <si>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</si>
  <si>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</si>
  <si>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</si>
  <si>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</si>
  <si>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</si>
  <si>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</si>
  <si>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</si>
  <si>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</si>
  <si>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</si>
  <si>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</si>
  <si>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</si>
  <si>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</si>
  <si>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</si>
  <si>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</si>
  <si>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</si>
  <si>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</si>
  <si>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</si>
  <si>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</si>
  <si>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</si>
  <si>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</si>
  <si>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</si>
  <si>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</si>
  <si>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</si>
  <si>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</si>
  <si>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</si>
  <si>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</si>
  <si>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</si>
  <si>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</si>
  <si>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</si>
  <si>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</si>
  <si>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</si>
  <si>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</si>
  <si>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</si>
  <si>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</si>
  <si>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</si>
  <si>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</si>
  <si>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</si>
  <si>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</si>
  <si>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</si>
  <si>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</si>
  <si>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</si>
  <si>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</si>
  <si>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</si>
  <si>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</si>
  <si>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</si>
  <si>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</si>
  <si>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</si>
  <si>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</si>
  <si>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</si>
  <si>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</si>
  <si>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</si>
  <si>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</si>
  <si>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</si>
  <si>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</si>
  <si>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</si>
  <si>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</si>
  <si>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</si>
  <si>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</si>
  <si>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</si>
  <si>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</si>
  <si>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</si>
  <si>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</si>
  <si>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</si>
  <si>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</si>
  <si>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</si>
  <si>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</si>
  <si>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</si>
  <si>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</si>
  <si>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</si>
  <si>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</si>
  <si>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</si>
  <si>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</si>
  <si>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</si>
  <si>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</si>
  <si>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</si>
  <si>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</si>
  <si>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</si>
  <si>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</si>
  <si>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</si>
  <si>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</si>
  <si>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</si>
  <si>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</si>
  <si>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</si>
  <si>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</si>
  <si>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</si>
  <si>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</si>
  <si>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</si>
  <si>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</si>
  <si>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</si>
  <si>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</si>
  <si>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</si>
  <si>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</si>
  <si>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</si>
  <si>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</si>
  <si>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</si>
  <si>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</si>
  <si>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</si>
  <si>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</si>
  <si>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</si>
  <si>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</si>
  <si>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</si>
  <si>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</si>
  <si>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</si>
  <si>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</si>
  <si>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</si>
  <si>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</si>
  <si>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</si>
  <si>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</si>
  <si>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</si>
  <si>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</si>
  <si>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</si>
  <si>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</si>
  <si>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</si>
  <si>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</si>
  <si>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</si>
  <si>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</si>
  <si>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</si>
  <si>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</si>
  <si>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</si>
  <si>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</si>
  <si>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</si>
  <si>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</si>
  <si>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</si>
  <si>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</si>
  <si>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</si>
  <si>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</si>
  <si>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</si>
  <si>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</si>
  <si>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</si>
  <si>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</si>
  <si>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</si>
  <si>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</si>
  <si>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</si>
  <si>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</si>
  <si>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</si>
  <si>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</si>
  <si>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</si>
  <si>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</si>
  <si>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</si>
  <si>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</si>
  <si>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</si>
  <si>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</si>
  <si>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</si>
  <si>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</si>
  <si>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</si>
  <si>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</si>
  <si>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</si>
  <si>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</si>
  <si>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</si>
  <si>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</si>
  <si>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</si>
  <si>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</si>
  <si>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</si>
  <si>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</si>
  <si>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</si>
  <si>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</si>
  <si>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</si>
  <si>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</si>
  <si>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</si>
  <si>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</si>
  <si>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</si>
  <si>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</si>
  <si>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</si>
  <si>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</si>
  <si>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</si>
  <si>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</si>
  <si>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</si>
  <si>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</si>
  <si>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</si>
  <si>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</si>
  <si>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</si>
  <si>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</si>
  <si>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</si>
  <si>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</si>
  <si>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</si>
  <si>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</si>
  <si>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</si>
  <si>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</si>
  <si>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</si>
  <si>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</si>
  <si>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</si>
  <si>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</si>
  <si>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</si>
  <si>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</si>
  <si>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</si>
  <si>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</si>
  <si>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</si>
  <si>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</si>
  <si>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</si>
  <si>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</si>
  <si>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</si>
  <si>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</si>
  <si>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</si>
  <si>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</si>
  <si>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</si>
  <si>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</si>
  <si>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</si>
  <si>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</si>
  <si>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</si>
  <si>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</si>
  <si>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</si>
  <si>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</si>
  <si>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</si>
  <si>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</si>
  <si>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</si>
  <si>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</si>
  <si>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</si>
  <si>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</si>
  <si>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</si>
  <si>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</si>
  <si>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</si>
  <si>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</si>
  <si>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</si>
  <si>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</si>
  <si>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</si>
  <si>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</si>
  <si>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</si>
  <si>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</si>
  <si>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</si>
  <si>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</si>
  <si>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</si>
  <si>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</si>
  <si>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</si>
  <si>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</si>
  <si>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</si>
  <si>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</si>
  <si>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</si>
  <si>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</si>
  <si>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</si>
  <si>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</si>
  <si>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</si>
  <si>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</si>
  <si>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</si>
  <si>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</si>
  <si>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</si>
  <si>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</si>
  <si>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</si>
  <si>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</si>
  <si>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</si>
  <si>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</si>
  <si>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</si>
  <si>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</si>
  <si>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</si>
  <si>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</si>
  <si>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</si>
  <si>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</si>
  <si>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</si>
  <si>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</si>
  <si>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</si>
  <si>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</si>
  <si>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</si>
  <si>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</si>
  <si>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</si>
  <si>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</si>
  <si>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</si>
  <si>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</si>
  <si>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</si>
  <si>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</si>
  <si>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</si>
  <si>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</si>
  <si>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</si>
  <si>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</si>
  <si>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</si>
  <si>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</si>
  <si>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</si>
  <si>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</si>
  <si>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</si>
  <si>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</si>
  <si>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</si>
  <si>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</si>
  <si>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</si>
  <si>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</si>
  <si>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</si>
  <si>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</si>
  <si>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</si>
  <si>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</si>
  <si>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</si>
  <si>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</si>
  <si>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</si>
  <si>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</si>
  <si>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</si>
  <si>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</si>
  <si>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</si>
  <si>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</si>
  <si>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</si>
  <si>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</si>
  <si>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</si>
  <si>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</si>
  <si>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</si>
  <si>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</si>
  <si>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</si>
  <si>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</si>
  <si>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</si>
  <si>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</si>
  <si>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</si>
  <si>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</si>
  <si>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</si>
  <si>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</si>
  <si>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</si>
  <si>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</si>
  <si>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</si>
  <si>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</si>
  <si>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</si>
  <si>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</si>
  <si>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</si>
  <si>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</si>
  <si>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</si>
  <si>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</si>
  <si>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</si>
  <si>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</si>
  <si>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</si>
  <si>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</si>
  <si>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</si>
  <si>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</si>
  <si>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</si>
  <si>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</si>
  <si>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</si>
  <si>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</si>
  <si>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</si>
  <si>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</si>
  <si>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</si>
  <si>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</si>
  <si>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</si>
  <si>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</si>
  <si>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</si>
  <si>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</si>
  <si>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</si>
  <si>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</si>
  <si>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</si>
  <si>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</si>
  <si>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</si>
  <si>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</si>
  <si>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</si>
  <si>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</si>
  <si>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</si>
  <si>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</si>
  <si>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</si>
  <si>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</si>
  <si>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</si>
  <si>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</si>
  <si>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</si>
  <si>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</si>
  <si>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</si>
  <si>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</si>
  <si>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</si>
  <si>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</si>
  <si>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</si>
  <si>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</si>
  <si>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</si>
  <si>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</si>
  <si>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</si>
  <si>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</si>
  <si>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</si>
  <si>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</si>
  <si>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</si>
  <si>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</si>
  <si>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</si>
  <si>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</si>
  <si>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</si>
  <si>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</si>
  <si>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</si>
  <si>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</si>
  <si>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</si>
  <si>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</si>
  <si>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</si>
  <si>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</si>
  <si>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</si>
  <si>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</si>
  <si>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</si>
  <si>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</si>
  <si>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</si>
  <si>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</si>
  <si>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</si>
  <si>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</si>
  <si>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</si>
  <si>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</si>
  <si>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</si>
  <si>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</si>
  <si>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</si>
  <si>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</si>
  <si>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</si>
  <si>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</si>
  <si>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</si>
  <si>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</si>
  <si>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</si>
  <si>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</si>
  <si>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</si>
  <si>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</si>
  <si>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</si>
  <si>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</si>
  <si>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</si>
  <si>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</si>
  <si>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</si>
  <si>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</si>
  <si>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</si>
  <si>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</si>
  <si>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</si>
  <si>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</si>
  <si>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</si>
  <si>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</si>
  <si>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</si>
  <si>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</si>
  <si>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</si>
  <si>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</si>
  <si>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</si>
  <si>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</si>
  <si>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</si>
  <si>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</si>
  <si>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</si>
  <si>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</si>
  <si>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</si>
  <si>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</si>
  <si>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</si>
  <si>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</si>
  <si>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</si>
  <si>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</si>
  <si>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</si>
  <si>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</si>
  <si>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</si>
  <si>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</si>
  <si>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</si>
  <si>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</si>
  <si>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</si>
  <si>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</si>
  <si>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</si>
  <si>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</si>
  <si>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</si>
  <si>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</si>
  <si>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</si>
  <si>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</si>
  <si>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</si>
  <si>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</si>
  <si>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</si>
  <si>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</si>
  <si>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</si>
  <si>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</si>
  <si>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</si>
  <si>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</si>
  <si>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</si>
  <si>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</si>
  <si>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</si>
  <si>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</si>
  <si>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</si>
  <si>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</si>
  <si>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</si>
  <si>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</si>
  <si>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</si>
  <si>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</si>
  <si>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</si>
  <si>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</si>
  <si>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</si>
  <si>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</si>
  <si>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</si>
  <si>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</si>
  <si>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</si>
  <si>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</si>
  <si>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</si>
  <si>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</si>
  <si>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</si>
  <si>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</si>
  <si>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</si>
  <si>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</si>
  <si>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</si>
  <si>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</si>
  <si>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</si>
  <si>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</si>
  <si>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</si>
  <si>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</si>
  <si>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</si>
  <si>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</si>
  <si>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</si>
  <si>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</si>
  <si>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</si>
  <si>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</si>
  <si>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</si>
  <si>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</si>
  <si>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</si>
  <si>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</si>
  <si>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</si>
  <si>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</si>
  <si>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</si>
  <si>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</si>
  <si>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</si>
  <si>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</si>
  <si>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</si>
  <si>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</si>
  <si>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</si>
  <si>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</si>
  <si>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</si>
  <si>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</si>
  <si>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</si>
  <si>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</si>
  <si>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</si>
  <si>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</si>
  <si>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</si>
  <si>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</si>
  <si>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</si>
  <si>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</si>
  <si>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</si>
  <si>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</si>
  <si>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</si>
  <si>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</si>
  <si>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</si>
  <si>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</si>
  <si>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</si>
  <si>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</si>
  <si>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</si>
  <si>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</si>
  <si>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</si>
  <si>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</si>
  <si>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</si>
  <si>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</si>
  <si>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</si>
  <si>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</si>
  <si>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</si>
  <si>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</si>
  <si>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</si>
  <si>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</si>
  <si>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</si>
  <si>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</si>
  <si>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</si>
  <si>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</si>
  <si>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</si>
  <si>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</si>
  <si>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</si>
  <si>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</si>
  <si>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</si>
  <si>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</si>
  <si>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</si>
  <si>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</si>
  <si>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</si>
  <si>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</si>
  <si>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</si>
  <si>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</si>
  <si>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</si>
  <si>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</si>
  <si>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</si>
  <si>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</si>
  <si>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</si>
  <si>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</si>
  <si>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</si>
  <si>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</si>
  <si>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</si>
  <si>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</si>
  <si>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</si>
  <si>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</si>
  <si>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</si>
  <si>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</si>
  <si>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</si>
  <si>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</si>
  <si>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</si>
  <si>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</si>
  <si>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</si>
  <si>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</si>
  <si>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</si>
  <si>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</si>
  <si>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</si>
  <si>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</si>
  <si>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</si>
  <si>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</si>
  <si>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</si>
  <si>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</si>
  <si>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</si>
  <si>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</si>
  <si>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</si>
  <si>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</si>
  <si>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</si>
  <si>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</si>
  <si>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</si>
  <si>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</si>
  <si>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</si>
  <si>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</si>
  <si>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</si>
  <si>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</si>
  <si>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</si>
  <si>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</si>
  <si>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</si>
  <si>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</si>
  <si>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</si>
  <si>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</si>
  <si>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</si>
  <si>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</si>
  <si>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</si>
  <si>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</si>
  <si>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</si>
  <si>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</si>
  <si>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</si>
  <si>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</si>
  <si>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</si>
  <si>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</si>
  <si>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</si>
  <si>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</si>
  <si>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</si>
  <si>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</si>
  <si>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</si>
  <si>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</si>
  <si>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</si>
  <si>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</si>
  <si>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</si>
  <si>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</si>
  <si>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</si>
  <si>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</si>
  <si>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</si>
  <si>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</si>
  <si>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</si>
  <si>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</si>
  <si>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</si>
  <si>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</si>
  <si>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</si>
  <si>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</si>
  <si>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</si>
  <si>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</si>
  <si>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</si>
  <si>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</si>
  <si>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</si>
  <si>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</si>
  <si>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</si>
  <si>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</si>
  <si>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</si>
  <si>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</si>
  <si>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</si>
  <si>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</si>
  <si>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</si>
  <si>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</si>
  <si>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</si>
  <si>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</si>
  <si>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</si>
  <si>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</si>
  <si>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</si>
  <si>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</si>
  <si>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</si>
  <si>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</si>
  <si>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</si>
  <si>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</si>
  <si>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</si>
  <si>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</si>
  <si>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</si>
  <si>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</si>
  <si>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</si>
  <si>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</si>
  <si>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</si>
  <si>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</si>
  <si>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</si>
  <si>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</si>
  <si>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</si>
  <si>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</si>
  <si>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</si>
  <si>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</si>
  <si>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</si>
  <si>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</si>
  <si>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</si>
  <si>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</si>
  <si>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</si>
  <si>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</si>
  <si>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</si>
  <si>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</si>
  <si>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</si>
  <si>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</si>
  <si>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</si>
  <si>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</si>
  <si>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</si>
  <si>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</si>
  <si>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</si>
  <si>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</si>
  <si>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</si>
  <si>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</si>
  <si>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</si>
  <si>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</si>
  <si>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</si>
  <si>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</si>
  <si>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</si>
  <si>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</si>
  <si>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</si>
  <si>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</si>
  <si>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</si>
  <si>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</si>
  <si>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</si>
  <si>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</si>
  <si>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</si>
  <si>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</si>
  <si>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</si>
  <si>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</si>
  <si>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</si>
  <si>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</si>
  <si>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</si>
  <si>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</si>
  <si>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</si>
  <si>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</si>
  <si>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</si>
  <si>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</si>
  <si>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</si>
  <si>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</si>
  <si>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</si>
  <si>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</si>
  <si>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</si>
  <si>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</si>
  <si>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</si>
  <si>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</si>
  <si>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</si>
  <si>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</si>
  <si>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</si>
  <si>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</si>
  <si>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</si>
  <si>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</si>
  <si>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</si>
  <si>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</si>
  <si>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</si>
  <si>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</si>
  <si>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</si>
  <si>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</si>
  <si>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</si>
  <si>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</si>
  <si>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</si>
  <si>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</si>
  <si>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</si>
  <si>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</si>
  <si>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</si>
  <si>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</si>
  <si>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</si>
  <si>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</si>
  <si>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</si>
  <si>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</si>
  <si>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</si>
  <si>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</si>
  <si>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</si>
  <si>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</si>
  <si>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</si>
  <si>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</si>
  <si>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</si>
  <si>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</si>
  <si>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</si>
  <si>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</si>
  <si>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</si>
  <si>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</si>
  <si>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</si>
  <si>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</si>
  <si>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</si>
  <si>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</si>
  <si>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</si>
  <si>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</si>
  <si>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</si>
  <si>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</si>
  <si>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</si>
  <si>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</si>
  <si>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</si>
  <si>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</si>
  <si>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</si>
  <si>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</si>
  <si>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</si>
  <si>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</si>
  <si>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</si>
  <si>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</si>
  <si>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</si>
  <si>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</si>
  <si>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</si>
  <si>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</si>
  <si>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</si>
  <si>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</si>
  <si>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</si>
  <si>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</si>
  <si>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</si>
  <si>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</si>
  <si>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</si>
  <si>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</si>
  <si>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</si>
  <si>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</si>
  <si>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</si>
  <si>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</si>
  <si>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</si>
  <si>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</si>
  <si>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</si>
  <si>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</si>
  <si>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</si>
  <si>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</si>
  <si>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</si>
  <si>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</si>
  <si>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</si>
  <si>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</si>
  <si>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</si>
  <si>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</si>
  <si>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</si>
  <si>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</si>
  <si>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</si>
  <si>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</si>
  <si>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</si>
  <si>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</si>
  <si>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</si>
  <si>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</si>
  <si>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</si>
  <si>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</si>
  <si>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</si>
  <si>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</si>
  <si>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</si>
  <si>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</si>
  <si>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</si>
  <si>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</si>
  <si>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</si>
  <si>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</si>
  <si>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</si>
  <si>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</si>
  <si>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</si>
  <si>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</si>
  <si>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</si>
  <si>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</si>
  <si>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</si>
  <si>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</si>
  <si>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</si>
  <si>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</si>
  <si>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</si>
  <si>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</si>
  <si>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</si>
  <si>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</si>
  <si>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</si>
  <si>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</si>
  <si>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</si>
  <si>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</si>
  <si>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</si>
  <si>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</si>
  <si>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</si>
  <si>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</si>
  <si>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</si>
  <si>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</si>
  <si>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</si>
  <si>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</si>
  <si>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</si>
  <si>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</si>
  <si>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</si>
  <si>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</si>
  <si>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</si>
  <si>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</si>
  <si>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</si>
  <si>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</si>
  <si>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</si>
  <si>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</si>
  <si>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</si>
  <si>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</si>
  <si>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</si>
  <si>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</si>
  <si>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</si>
  <si>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</si>
  <si>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</si>
  <si>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</si>
  <si>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</si>
  <si>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</si>
  <si>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</si>
  <si>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</si>
  <si>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</si>
  <si>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</si>
  <si>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</si>
  <si>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</si>
  <si>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</si>
  <si>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</si>
  <si>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</si>
  <si>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</si>
  <si>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</si>
  <si>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</si>
  <si>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</si>
  <si>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</si>
  <si>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</si>
  <si>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</si>
  <si>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</si>
  <si>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</si>
  <si>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</si>
  <si>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</si>
  <si>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</si>
  <si>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</si>
  <si>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</si>
  <si>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</si>
  <si>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</si>
  <si>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</si>
  <si>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</si>
  <si>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</si>
  <si>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</si>
  <si>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</si>
  <si>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</si>
  <si>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</si>
  <si>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</si>
  <si>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</si>
  <si>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</si>
  <si>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</si>
  <si>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</si>
  <si>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</si>
  <si>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</si>
  <si>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</si>
  <si>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</si>
  <si>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</si>
  <si>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</si>
  <si>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</si>
  <si>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</si>
  <si>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</si>
  <si>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</si>
  <si>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</si>
  <si>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</si>
  <si>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</si>
  <si>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</si>
  <si>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</si>
  <si>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</si>
  <si>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</si>
  <si>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</si>
  <si>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</si>
  <si>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</si>
  <si>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</si>
  <si>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</si>
  <si>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</si>
  <si>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</si>
  <si>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</si>
  <si>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</si>
  <si>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</si>
  <si>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</si>
  <si>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</si>
  <si>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</si>
  <si>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</si>
  <si>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</si>
  <si>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</si>
  <si>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</si>
  <si>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</si>
  <si>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</si>
  <si>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</si>
  <si>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</si>
  <si>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</si>
  <si>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</si>
  <si>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</si>
  <si>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</si>
  <si>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</si>
  <si>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</si>
  <si>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</si>
  <si>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</si>
  <si>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</si>
  <si>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</si>
  <si>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</si>
  <si>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</si>
  <si>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</si>
  <si>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</si>
  <si>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</si>
  <si>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</si>
  <si>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</si>
  <si>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</si>
  <si>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</si>
  <si>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</si>
  <si>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</si>
  <si>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</si>
  <si>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</si>
  <si>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</si>
  <si>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</si>
  <si>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</si>
  <si>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</si>
  <si>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</si>
  <si>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</si>
  <si>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</si>
  <si>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</si>
  <si>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</si>
  <si>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</si>
  <si>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</si>
  <si>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</si>
  <si>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</si>
  <si>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</si>
  <si>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</si>
  <si>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</si>
  <si>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</si>
  <si>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</si>
  <si>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</si>
  <si>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</si>
  <si>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</si>
  <si>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</si>
  <si>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</si>
  <si>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</si>
  <si>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</si>
  <si>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</si>
  <si>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</si>
  <si>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</si>
  <si>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</si>
  <si>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</si>
  <si>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</si>
  <si>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</si>
  <si>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</si>
  <si>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</si>
  <si>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</si>
  <si>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</si>
  <si>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</si>
  <si>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</si>
  <si>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</si>
  <si>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</si>
  <si>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</si>
  <si>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</si>
  <si>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</si>
  <si>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</si>
  <si>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</si>
  <si>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</si>
  <si>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</si>
  <si>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</si>
  <si>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</si>
  <si>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</si>
  <si>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</si>
  <si>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</si>
  <si>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</si>
  <si>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</si>
  <si>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</si>
  <si>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</si>
  <si>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</si>
  <si>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</si>
  <si>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</si>
  <si>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</si>
  <si>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</si>
  <si>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</si>
  <si>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</si>
  <si>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</si>
  <si>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</si>
  <si>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</si>
  <si>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</si>
  <si>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</si>
  <si>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</si>
  <si>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</si>
  <si>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</si>
  <si>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</si>
  <si>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</si>
  <si>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</si>
  <si>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</si>
  <si>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</si>
  <si>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</si>
  <si>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</si>
  <si>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</si>
  <si>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</si>
  <si>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</si>
  <si>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</si>
  <si>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</si>
  <si>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</si>
  <si>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</si>
  <si>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</si>
  <si>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</si>
  <si>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</si>
  <si>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</si>
  <si>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</si>
  <si>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</si>
  <si>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</si>
  <si>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</si>
  <si>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</si>
  <si>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</si>
  <si>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</si>
  <si>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</si>
  <si>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</si>
  <si>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</si>
  <si>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</si>
  <si>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</si>
  <si>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</si>
  <si>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</si>
  <si>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</si>
  <si>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</si>
  <si>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</si>
  <si>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</si>
  <si>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</si>
  <si>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</si>
  <si>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</si>
  <si>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</si>
  <si>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</si>
  <si>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</si>
  <si>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</si>
  <si>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</si>
  <si>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</si>
  <si>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</si>
  <si>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</si>
  <si>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</si>
  <si>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</si>
  <si>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</si>
  <si>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</si>
  <si>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</si>
  <si>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</si>
  <si>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</si>
  <si>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</si>
  <si>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</si>
  <si>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</si>
  <si>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</si>
  <si>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</si>
  <si>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</si>
  <si>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</si>
  <si>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</si>
  <si>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</si>
  <si>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</si>
  <si>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</si>
  <si>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</si>
  <si>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</si>
  <si>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</si>
  <si>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</si>
  <si>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</si>
  <si>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</si>
  <si>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</si>
  <si>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</si>
  <si>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</si>
  <si>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</si>
  <si>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</si>
  <si>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</si>
  <si>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</si>
  <si>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</si>
  <si>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</si>
  <si>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</si>
  <si>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</si>
  <si>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</si>
  <si>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</si>
  <si>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</si>
  <si>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</si>
  <si>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</si>
  <si>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</si>
  <si>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</si>
  <si>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</si>
  <si>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</si>
  <si>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</si>
  <si>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</si>
  <si>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</si>
  <si>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</si>
  <si>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</si>
  <si>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</si>
  <si>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</si>
  <si>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</si>
  <si>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</si>
  <si>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</si>
  <si>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</si>
  <si>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</si>
  <si>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</si>
  <si>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</si>
  <si>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</si>
  <si>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</si>
  <si>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</si>
  <si>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</si>
  <si>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</si>
  <si>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</si>
  <si>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</si>
  <si>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</si>
  <si>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</si>
  <si>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</si>
  <si>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</si>
  <si>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</si>
  <si>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</si>
  <si>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</si>
  <si>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</si>
  <si>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</si>
  <si>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</si>
  <si>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</si>
  <si>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</si>
  <si>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</si>
  <si>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</si>
  <si>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</si>
  <si>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</si>
  <si>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</si>
  <si>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</si>
  <si>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</si>
  <si>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</si>
  <si>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</si>
  <si>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</si>
  <si>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</si>
  <si>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</si>
  <si>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</si>
  <si>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</si>
  <si>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</si>
  <si>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</si>
  <si>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</si>
  <si>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</si>
  <si>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</si>
  <si>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</si>
  <si>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</si>
  <si>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</si>
  <si>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</si>
  <si>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</si>
  <si>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</si>
  <si>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</si>
  <si>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</si>
  <si>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</si>
  <si>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</si>
  <si>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</si>
  <si>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</si>
  <si>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</si>
  <si>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</si>
  <si>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</si>
  <si>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</si>
  <si>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</si>
  <si>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</si>
  <si>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</si>
  <si>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</si>
  <si>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</si>
  <si>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</si>
  <si>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</si>
  <si>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</si>
  <si>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</si>
  <si>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</si>
  <si>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</si>
  <si>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</si>
  <si>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</si>
  <si>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</si>
  <si>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</si>
  <si>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</si>
  <si>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</si>
  <si>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</si>
  <si>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</si>
  <si>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</si>
  <si>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</si>
  <si>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</si>
  <si>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</si>
  <si>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</si>
  <si>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</si>
  <si>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</si>
  <si>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</si>
  <si>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</si>
  <si>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</si>
  <si>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</si>
  <si>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</si>
  <si>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</si>
  <si>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</si>
  <si>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</si>
  <si>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</si>
  <si>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</si>
  <si>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</si>
  <si>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</si>
  <si>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</si>
  <si>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</si>
  <si>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</si>
  <si>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</si>
  <si>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</si>
  <si>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</si>
  <si>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</si>
  <si>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</si>
  <si>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</si>
  <si>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</si>
  <si>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</si>
  <si>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</si>
  <si>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</si>
  <si>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</si>
  <si>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</si>
  <si>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</si>
  <si>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</si>
  <si>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</si>
  <si>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</si>
  <si>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</si>
  <si>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</si>
  <si>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</si>
  <si>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</si>
  <si>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</si>
  <si>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</si>
  <si>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</si>
  <si>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</si>
  <si>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</si>
  <si>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</si>
  <si>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</si>
  <si>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</si>
  <si>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</si>
  <si>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</si>
  <si>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</si>
  <si>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</si>
  <si>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</si>
  <si>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</si>
  <si>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</si>
  <si>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</si>
  <si>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</si>
  <si>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</si>
  <si>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</si>
  <si>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</si>
  <si>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</si>
  <si>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</si>
  <si>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</si>
  <si>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</si>
  <si>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</si>
  <si>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</si>
  <si>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</si>
  <si>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</si>
  <si>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</si>
  <si>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</si>
  <si>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</si>
  <si>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</si>
  <si>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</si>
  <si>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</si>
  <si>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</si>
  <si>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</si>
  <si>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</si>
  <si>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</si>
  <si>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</si>
  <si>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</si>
  <si>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</si>
  <si>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</si>
  <si>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</si>
  <si>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</si>
  <si>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</si>
  <si>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</si>
  <si>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</si>
  <si>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</si>
  <si>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</si>
  <si>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</si>
  <si>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</si>
  <si>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</si>
  <si>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</si>
  <si>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</si>
  <si>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</si>
  <si>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</si>
  <si>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</si>
  <si>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</si>
  <si>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</si>
  <si>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</si>
  <si>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</si>
  <si>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</si>
  <si>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</si>
  <si>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</si>
  <si>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</si>
  <si>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</si>
  <si>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</si>
  <si>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</si>
  <si>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</si>
  <si>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</si>
  <si>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</si>
  <si>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</si>
  <si>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</si>
  <si>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</si>
  <si>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</si>
  <si>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</si>
  <si>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</si>
  <si>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</si>
  <si>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</si>
  <si>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</si>
  <si>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</si>
  <si>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</si>
  <si>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</si>
  <si>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</si>
  <si>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</si>
  <si>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</si>
  <si>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</si>
  <si>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</si>
  <si>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</si>
  <si>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</si>
  <si>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</si>
  <si>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</si>
  <si>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</si>
  <si>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</si>
  <si>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</si>
  <si>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</si>
  <si>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</si>
  <si>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</si>
  <si>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</si>
  <si>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</si>
  <si>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</si>
  <si>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</si>
  <si>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</si>
  <si>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</si>
  <si>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</si>
  <si>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</si>
  <si>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</si>
  <si>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</si>
  <si>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</si>
  <si>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</si>
  <si>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</si>
  <si>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</si>
  <si>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</si>
  <si>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</si>
  <si>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</si>
  <si>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</si>
  <si>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</si>
  <si>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</si>
  <si>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</si>
  <si>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</si>
  <si>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</si>
  <si>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</si>
  <si>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</si>
  <si>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</si>
  <si>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</si>
  <si>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</si>
  <si>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</si>
  <si>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</si>
  <si>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</si>
  <si>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</si>
  <si>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</si>
  <si>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</si>
  <si>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</si>
  <si>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</si>
  <si>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</si>
  <si>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</si>
  <si>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</si>
  <si>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</si>
  <si>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</si>
  <si>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</si>
  <si>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</si>
  <si>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</si>
  <si>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</si>
  <si>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</si>
  <si>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</si>
  <si>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</si>
  <si>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</si>
  <si>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</si>
  <si>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</si>
  <si>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</si>
  <si>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</si>
  <si>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</si>
  <si>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</si>
  <si>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</si>
  <si>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</si>
  <si>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</si>
  <si>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</si>
  <si>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</si>
  <si>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</si>
  <si>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</si>
  <si>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</si>
  <si>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</si>
  <si>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</si>
  <si>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</si>
  <si>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</si>
  <si>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</si>
  <si>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</si>
  <si>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</si>
  <si>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</si>
  <si>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</si>
  <si>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</si>
  <si>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</si>
  <si>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</si>
  <si>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</si>
  <si>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</si>
  <si>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</si>
  <si>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</si>
  <si>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</si>
  <si>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</si>
  <si>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</si>
  <si>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</si>
  <si>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</si>
  <si>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</si>
  <si>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</si>
  <si>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</si>
  <si>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</si>
  <si>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</si>
  <si>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</si>
  <si>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</si>
  <si>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</si>
  <si>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</si>
  <si>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</si>
  <si>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</si>
  <si>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</si>
  <si>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</si>
  <si>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</si>
  <si>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</si>
  <si>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</si>
  <si>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</si>
  <si>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</si>
  <si>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</si>
  <si>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</si>
  <si>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</si>
  <si>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</si>
  <si>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</si>
  <si>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</si>
  <si>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</si>
  <si>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</si>
  <si>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</si>
  <si>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</si>
  <si>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</si>
  <si>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</si>
  <si>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</si>
  <si>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</si>
  <si>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</si>
  <si>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</si>
  <si>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</si>
  <si>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</si>
  <si>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</si>
  <si>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</si>
  <si>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</si>
  <si>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</si>
  <si>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</si>
  <si>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</si>
  <si>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</si>
  <si>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</si>
  <si>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</si>
  <si>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</si>
  <si>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</si>
  <si>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</si>
  <si>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</si>
  <si>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</si>
  <si>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</si>
  <si>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</si>
  <si>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</si>
  <si>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</si>
  <si>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</si>
  <si>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</si>
  <si>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</si>
  <si>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</si>
  <si>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</si>
  <si>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</si>
  <si>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</si>
  <si>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</si>
  <si>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</si>
  <si>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</si>
  <si>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</si>
  <si>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</si>
  <si>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</si>
  <si>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</si>
  <si>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</si>
  <si>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</si>
  <si>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</si>
  <si>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</si>
  <si>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</si>
  <si>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</si>
  <si>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</si>
  <si>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</si>
  <si>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</si>
  <si>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</si>
  <si>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</si>
  <si>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</si>
  <si>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</si>
  <si>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</si>
  <si>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</si>
  <si>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</si>
  <si>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</si>
  <si>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</si>
  <si>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</si>
  <si>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</si>
  <si>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</si>
  <si>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</si>
  <si>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</si>
  <si>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</si>
  <si>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</si>
  <si>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</si>
  <si>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</si>
  <si>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</si>
  <si>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</si>
  <si>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</si>
  <si>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</si>
  <si>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</si>
  <si>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</si>
  <si>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</si>
  <si>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</si>
  <si>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</si>
  <si>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</si>
  <si>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</si>
  <si>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</si>
  <si>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</si>
  <si>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</si>
  <si>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</si>
  <si>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</si>
  <si>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</si>
  <si>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</si>
  <si>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</si>
  <si>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</si>
  <si>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</si>
  <si>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</si>
  <si>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</si>
  <si>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</si>
  <si>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</si>
  <si>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</si>
  <si>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</si>
  <si>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</si>
  <si>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</si>
  <si>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</si>
  <si>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</si>
  <si>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</si>
  <si>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</si>
  <si>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</si>
  <si>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</si>
  <si>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</si>
  <si>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</si>
  <si>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</si>
  <si>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</si>
  <si>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</si>
  <si>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</si>
  <si>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</si>
  <si>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</si>
  <si>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</si>
  <si>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</si>
  <si>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</si>
  <si>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</si>
  <si>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</si>
  <si>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</si>
  <si>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</si>
  <si>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</si>
  <si>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</si>
  <si>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</si>
  <si>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</si>
  <si>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</si>
  <si>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</si>
  <si>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</si>
  <si>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</si>
  <si>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</si>
  <si>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</si>
  <si>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</si>
  <si>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</si>
  <si>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</si>
  <si>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</si>
  <si>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</si>
  <si>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</si>
  <si>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</si>
  <si>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</si>
  <si>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</si>
  <si>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</si>
  <si>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</si>
  <si>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</si>
  <si>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</si>
  <si>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</si>
  <si>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</si>
  <si>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</si>
  <si>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</si>
  <si>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</si>
  <si>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</si>
  <si>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</si>
  <si>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</si>
  <si>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</si>
  <si>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</si>
  <si>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</si>
  <si>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</si>
  <si>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</si>
  <si>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</si>
  <si>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</si>
  <si>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</si>
  <si>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</si>
  <si>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</si>
  <si>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</si>
  <si>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</si>
  <si>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</si>
  <si>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</si>
  <si>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</si>
  <si>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</si>
  <si>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</si>
  <si>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</si>
  <si>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</si>
  <si>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</si>
  <si>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</si>
  <si>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</si>
  <si>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</si>
  <si>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</si>
  <si>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</si>
  <si>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</si>
  <si>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</si>
  <si>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</si>
  <si>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</si>
  <si>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</si>
  <si>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</si>
  <si>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</si>
  <si>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</si>
  <si>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</si>
  <si>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</si>
  <si>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</si>
  <si>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</si>
  <si>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</si>
  <si>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</si>
  <si>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</si>
  <si>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</si>
  <si>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</si>
  <si>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</si>
  <si>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</si>
  <si>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</si>
  <si>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</si>
  <si>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</si>
  <si>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</si>
  <si>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</si>
  <si>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</si>
  <si>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</si>
  <si>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</si>
  <si>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</si>
  <si>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</si>
  <si>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</si>
  <si>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</si>
  <si>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</si>
  <si>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</si>
  <si>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</si>
  <si>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</si>
  <si>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</si>
  <si>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</si>
  <si>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</si>
  <si>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</si>
  <si>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</si>
  <si>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</si>
  <si>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</si>
  <si>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</si>
  <si>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</si>
  <si>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</si>
  <si>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</si>
  <si>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</si>
  <si>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</si>
  <si>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</si>
  <si>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</si>
  <si>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</si>
  <si>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</si>
  <si>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</si>
  <si>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</si>
  <si>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</si>
  <si>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</si>
  <si>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</si>
  <si>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</si>
  <si>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</si>
  <si>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</si>
  <si>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</si>
  <si>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</si>
  <si>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</si>
  <si>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</si>
  <si>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</si>
  <si>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</si>
  <si>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</si>
  <si>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</si>
  <si>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</si>
  <si>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</si>
  <si>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</si>
  <si>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</si>
  <si>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</si>
  <si>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</si>
  <si>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</si>
  <si>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</si>
  <si>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</si>
  <si>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</si>
  <si>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</si>
  <si>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</si>
  <si>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</si>
  <si>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</si>
  <si>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</si>
  <si>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</si>
  <si>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</si>
  <si>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</si>
  <si>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</si>
  <si>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</si>
  <si>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</si>
  <si>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</si>
  <si>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</si>
  <si>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</si>
  <si>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</si>
  <si>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</si>
  <si>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</si>
  <si>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</si>
  <si>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</si>
  <si>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</si>
  <si>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</si>
  <si>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</si>
  <si>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</si>
  <si>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</si>
  <si>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</si>
  <si>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</si>
  <si>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</si>
  <si>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</si>
  <si>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</si>
  <si>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</si>
  <si>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</si>
  <si>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</si>
  <si>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</si>
  <si>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</si>
  <si>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</si>
  <si>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</si>
  <si>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</si>
  <si>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</si>
  <si>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</si>
  <si>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</si>
  <si>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</si>
  <si>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</si>
  <si>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</si>
  <si>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</si>
  <si>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</si>
  <si>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</si>
  <si>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</si>
  <si>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</si>
  <si>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</si>
  <si>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</si>
  <si>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</si>
  <si>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</si>
  <si>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</si>
  <si>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</si>
  <si>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</si>
  <si>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</si>
  <si>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</si>
  <si>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</si>
  <si>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</si>
  <si>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</si>
  <si>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</si>
  <si>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</si>
  <si>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</si>
  <si>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</si>
  <si>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</si>
  <si>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</si>
  <si>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</si>
  <si>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</si>
  <si>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</si>
  <si>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</si>
  <si>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</si>
  <si>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</si>
  <si>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</si>
  <si>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</si>
  <si>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</si>
  <si>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</si>
  <si>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</si>
  <si>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</si>
  <si>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</si>
  <si>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</si>
  <si>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</si>
  <si>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</si>
  <si>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</si>
  <si>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</si>
  <si>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</si>
  <si>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</si>
  <si>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</si>
  <si>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</si>
  <si>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</si>
  <si>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</si>
  <si>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</si>
  <si>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</si>
  <si>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</si>
  <si>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</si>
  <si>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</si>
  <si>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</si>
  <si>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</si>
  <si>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</si>
  <si>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</si>
  <si>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</si>
  <si>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</si>
  <si>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</si>
  <si>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</si>
  <si>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</si>
  <si>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</si>
  <si>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</si>
  <si>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</si>
  <si>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</si>
  <si>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</si>
  <si>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</si>
  <si>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</si>
  <si>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</si>
  <si>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</si>
  <si>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</si>
  <si>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</si>
  <si>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</si>
  <si>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</si>
  <si>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</si>
  <si>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</si>
  <si>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</si>
  <si>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</si>
  <si>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</si>
  <si>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</si>
  <si>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</si>
  <si>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</si>
  <si>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</si>
  <si>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</si>
  <si>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</si>
  <si>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</si>
  <si>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</si>
  <si>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</si>
  <si>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</si>
  <si>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</si>
  <si>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</si>
  <si>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</si>
  <si>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</si>
  <si>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</si>
  <si>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</si>
  <si>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</si>
  <si>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</si>
  <si>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</si>
  <si>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</si>
  <si>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</si>
  <si>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</si>
  <si>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</si>
  <si>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</si>
  <si>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</si>
  <si>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</si>
  <si>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</si>
  <si>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</si>
  <si>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</si>
  <si>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</si>
  <si>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</si>
  <si>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</si>
  <si>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</si>
  <si>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</si>
  <si>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</si>
  <si>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</si>
  <si>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</si>
  <si>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</si>
  <si>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</si>
  <si>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</si>
  <si>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</si>
  <si>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</si>
  <si>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</si>
  <si>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</si>
  <si>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</si>
  <si>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</si>
  <si>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</si>
  <si>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</si>
  <si>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</si>
  <si>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</si>
  <si>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</si>
  <si>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</si>
  <si>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</si>
  <si>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</si>
  <si>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</si>
  <si>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</si>
  <si>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</si>
  <si>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</si>
  <si>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</si>
  <si>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</si>
  <si>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</si>
  <si>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</si>
  <si>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</si>
  <si>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</si>
  <si>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</si>
  <si>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</si>
  <si>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</si>
  <si>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</si>
  <si>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</si>
  <si>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</si>
  <si>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</si>
  <si>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</si>
  <si>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</si>
  <si>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</si>
  <si>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</si>
  <si>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</si>
  <si>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</si>
  <si>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</si>
  <si>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</si>
  <si>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</si>
  <si>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</si>
  <si>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</si>
  <si>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</si>
  <si>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</si>
  <si>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</si>
  <si>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</si>
  <si>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</si>
  <si>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</si>
  <si>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</si>
  <si>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</si>
  <si>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</si>
  <si>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</si>
  <si>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</si>
  <si>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</si>
  <si>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</si>
  <si>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</si>
  <si>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</si>
  <si>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</si>
  <si>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</si>
  <si>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</si>
  <si>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</si>
  <si>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</si>
  <si>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</si>
  <si>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</si>
  <si>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</si>
  <si>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</si>
  <si>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</si>
  <si>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</si>
  <si>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</si>
  <si>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</si>
  <si>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</si>
  <si>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</si>
  <si>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</si>
  <si>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</si>
  <si>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</si>
  <si>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</si>
  <si>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</si>
  <si>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</si>
  <si>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</si>
  <si>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</si>
  <si>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</si>
  <si>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</si>
  <si>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</si>
  <si>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</si>
  <si>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</si>
  <si>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</si>
  <si>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</si>
  <si>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</si>
  <si>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</si>
  <si>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</si>
  <si>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</si>
  <si>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</si>
  <si>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</si>
  <si>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</si>
  <si>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</si>
  <si>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</si>
  <si>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</si>
  <si>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</si>
  <si>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</si>
  <si>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</si>
  <si>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</si>
  <si>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</si>
  <si>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</si>
  <si>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</si>
  <si>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</si>
  <si>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</si>
  <si>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</si>
  <si>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</si>
  <si>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</si>
  <si>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</si>
  <si>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</si>
  <si>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</si>
  <si>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</si>
  <si>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</si>
  <si>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</si>
  <si>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</si>
  <si>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</si>
  <si>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</si>
  <si>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</si>
  <si>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</si>
  <si>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</si>
  <si>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</si>
  <si>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</si>
  <si>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</si>
  <si>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</si>
  <si>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</si>
  <si>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</si>
  <si>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</si>
  <si>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</si>
  <si>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</si>
  <si>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</si>
  <si>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</si>
  <si>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</si>
  <si>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</si>
  <si>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</si>
  <si>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</si>
  <si>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</si>
  <si>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</si>
  <si>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</si>
  <si>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</si>
  <si>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</si>
  <si>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</si>
  <si>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</si>
  <si>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</si>
  <si>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</si>
  <si>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</si>
  <si>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</si>
  <si>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</si>
  <si>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</si>
  <si>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</si>
  <si>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</si>
  <si>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</si>
  <si>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</si>
  <si>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</si>
  <si>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</si>
  <si>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</si>
  <si>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</si>
  <si>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</si>
  <si>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</si>
  <si>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</si>
  <si>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</si>
  <si>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</si>
  <si>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</si>
  <si>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</si>
  <si>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</si>
  <si>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</si>
  <si>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</si>
  <si>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</si>
  <si>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</si>
  <si>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</si>
  <si>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</si>
  <si>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</si>
  <si>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</si>
  <si>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</si>
  <si>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</si>
  <si>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</si>
  <si>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</si>
  <si>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</si>
  <si>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</si>
  <si>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</si>
  <si>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</si>
  <si>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</si>
  <si>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</si>
  <si>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</si>
  <si>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</si>
  <si>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</si>
  <si>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</si>
  <si>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</si>
  <si>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</si>
  <si>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</si>
  <si>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</si>
  <si>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</si>
  <si>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</si>
  <si>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</si>
  <si>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</si>
  <si>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</si>
  <si>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</si>
  <si>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</si>
  <si>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</si>
  <si>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</si>
  <si>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</si>
  <si>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</si>
  <si>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</si>
  <si>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</si>
  <si>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</si>
  <si>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</si>
  <si>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</si>
  <si>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</si>
  <si>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</si>
  <si>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</si>
  <si>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</si>
  <si>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</si>
  <si>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</si>
  <si>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</si>
  <si>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</si>
  <si>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</si>
  <si>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</si>
  <si>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</si>
  <si>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</si>
  <si>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</si>
  <si>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</si>
  <si>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</si>
  <si>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</si>
  <si>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</si>
  <si>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</si>
  <si>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</si>
  <si>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</si>
  <si>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</si>
  <si>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</si>
  <si>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</si>
  <si>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</si>
  <si>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</si>
  <si>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</si>
  <si>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</si>
  <si>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</si>
  <si>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</si>
  <si>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</si>
  <si>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</si>
  <si>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</si>
  <si>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</si>
  <si>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</si>
  <si>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</si>
  <si>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</si>
  <si>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</si>
  <si>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</si>
  <si>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</si>
  <si>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</si>
  <si>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</si>
  <si>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</si>
  <si>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</si>
  <si>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</si>
  <si>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</si>
  <si>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</si>
  <si>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</si>
  <si>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</si>
  <si>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</si>
  <si>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</si>
  <si>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</si>
  <si>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</si>
  <si>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</si>
  <si>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</si>
  <si>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</si>
  <si>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</si>
  <si>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</si>
  <si>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</si>
  <si>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</si>
  <si>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</si>
  <si>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</si>
  <si>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</si>
  <si>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</si>
  <si>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</si>
  <si>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</si>
  <si>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</si>
  <si>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</si>
  <si>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</si>
  <si>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</si>
  <si>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</si>
  <si>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</si>
  <si>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</si>
  <si>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</si>
  <si>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</si>
  <si>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</si>
  <si>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</si>
  <si>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</si>
  <si>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</si>
  <si>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</si>
  <si>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</si>
  <si>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</si>
  <si>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</si>
  <si>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</si>
  <si>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</si>
  <si>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</si>
  <si>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</si>
  <si>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</si>
  <si>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</si>
  <si>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</si>
  <si>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</si>
  <si>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</si>
  <si>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</si>
  <si>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</si>
  <si>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</si>
  <si>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</si>
  <si>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</si>
  <si>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</si>
  <si>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</si>
  <si>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</si>
  <si>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</si>
  <si>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</si>
  <si>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</si>
  <si>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</si>
  <si>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</si>
  <si>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</si>
  <si>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</si>
  <si>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</si>
  <si>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</si>
  <si>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</si>
  <si>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</si>
  <si>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</si>
  <si>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</si>
  <si>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</si>
  <si>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</si>
  <si>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</si>
  <si>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</si>
  <si>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</si>
  <si>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</si>
  <si>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</si>
  <si>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</si>
  <si>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</si>
  <si>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</si>
  <si>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</si>
  <si>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</si>
  <si>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</si>
  <si>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</si>
  <si>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</si>
  <si>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</si>
  <si>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</si>
  <si>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</si>
  <si>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</si>
  <si>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</si>
  <si>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</si>
  <si>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</si>
  <si>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</si>
  <si>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</si>
  <si>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</si>
  <si>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</si>
  <si>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</si>
  <si>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</si>
  <si>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</si>
  <si>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</si>
  <si>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</si>
  <si>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</si>
  <si>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</si>
  <si>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</si>
  <si>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</si>
  <si>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</si>
  <si>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</si>
  <si>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</si>
  <si>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</si>
  <si>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</si>
  <si>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</si>
  <si>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</si>
  <si>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</si>
  <si>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</si>
  <si>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</si>
  <si>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</si>
  <si>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</si>
  <si>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</si>
  <si>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</si>
  <si>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</si>
  <si>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</si>
  <si>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</si>
  <si>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</si>
  <si>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</si>
  <si>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</si>
  <si>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</si>
  <si>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</si>
  <si>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</si>
  <si>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</si>
  <si>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</si>
  <si>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</si>
  <si>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</si>
  <si>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</si>
  <si>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</si>
  <si>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</si>
  <si>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</si>
  <si>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</si>
  <si>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</si>
  <si>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</si>
  <si>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</si>
  <si>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</si>
  <si>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</si>
  <si>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</si>
  <si>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</si>
  <si>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</si>
  <si>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</si>
  <si>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</si>
  <si>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</si>
  <si>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</si>
  <si>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</si>
  <si>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</si>
  <si>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</si>
  <si>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</si>
  <si>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</si>
  <si>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</si>
  <si>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</si>
  <si>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</si>
  <si>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</si>
  <si>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</si>
  <si>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</si>
  <si>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</si>
  <si>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</si>
  <si>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</si>
  <si>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</si>
  <si>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</si>
  <si>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</si>
  <si>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</si>
  <si>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</si>
  <si>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</si>
  <si>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</si>
  <si>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</si>
  <si>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</si>
  <si>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</si>
  <si>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</si>
  <si>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</si>
  <si>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</si>
  <si>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</si>
  <si>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</si>
  <si>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</si>
  <si>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</si>
  <si>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</si>
  <si>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</si>
  <si>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</si>
  <si>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</si>
  <si>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</si>
  <si>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</si>
  <si>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</si>
  <si>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</si>
  <si>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</si>
  <si>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</si>
  <si>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</si>
  <si>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</si>
  <si>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</si>
  <si>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</si>
  <si>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</si>
  <si>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</si>
  <si>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</si>
  <si>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</si>
  <si>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</si>
  <si>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</si>
  <si>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</si>
  <si>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</si>
  <si>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</si>
  <si>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</si>
  <si>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</si>
  <si>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</si>
  <si>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</si>
  <si>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</si>
  <si>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</si>
  <si>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</si>
  <si>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</si>
  <si>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</si>
  <si>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</si>
  <si>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</si>
  <si>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</si>
  <si>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</si>
  <si>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</si>
  <si>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</si>
  <si>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</si>
  <si>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</si>
  <si>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</si>
  <si>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</si>
  <si>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</si>
  <si>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</si>
  <si>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</si>
  <si>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</si>
  <si>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</si>
  <si>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</si>
  <si>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</si>
  <si>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</si>
  <si>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</si>
  <si>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</si>
  <si>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</si>
  <si>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</si>
  <si>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</si>
  <si>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</si>
  <si>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</si>
  <si>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</si>
  <si>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</si>
  <si>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</si>
  <si>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</si>
  <si>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</si>
  <si>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</si>
  <si>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</si>
  <si>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</si>
  <si>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</si>
  <si>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</si>
  <si>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</si>
  <si>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</si>
  <si>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</si>
  <si>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</si>
  <si>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</si>
  <si>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</si>
  <si>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</si>
  <si>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</si>
  <si>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</si>
  <si>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</si>
  <si>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</si>
  <si>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</si>
  <si>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</si>
  <si>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</si>
  <si>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</si>
  <si>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</si>
  <si>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</si>
  <si>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</si>
  <si>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</si>
  <si>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</si>
  <si>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</si>
  <si>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</si>
  <si>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</si>
  <si>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</si>
  <si>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</si>
  <si>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</si>
  <si>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</si>
  <si>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</si>
  <si>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</si>
  <si>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</si>
  <si>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</si>
  <si>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</si>
  <si>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</si>
  <si>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</si>
  <si>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</si>
  <si>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</si>
  <si>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</si>
  <si>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</si>
  <si>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</si>
  <si>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</si>
  <si>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</si>
  <si>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</si>
  <si>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</si>
  <si>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</si>
  <si>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</si>
  <si>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</si>
  <si>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</si>
  <si>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</si>
  <si>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</si>
  <si>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</si>
  <si>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</si>
  <si>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</si>
  <si>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</si>
  <si>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</si>
  <si>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</si>
  <si>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</si>
  <si>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</si>
  <si>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</si>
  <si>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</si>
  <si>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</si>
  <si>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</si>
  <si>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</si>
  <si>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</si>
  <si>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</si>
  <si>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</si>
  <si>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</si>
  <si>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</si>
  <si>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</si>
  <si>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</si>
  <si>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</si>
  <si>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</si>
  <si>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</si>
  <si>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</si>
  <si>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</si>
  <si>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</si>
  <si>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</si>
  <si>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</si>
  <si>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</si>
  <si>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</si>
  <si>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</si>
  <si>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</si>
  <si>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</si>
  <si>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</si>
  <si>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</si>
  <si>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</si>
  <si>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</si>
  <si>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</si>
  <si>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</si>
  <si>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</si>
  <si>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</si>
  <si>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</si>
  <si>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</si>
  <si>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</si>
  <si>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</si>
  <si>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</si>
  <si>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</si>
  <si>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</si>
  <si>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</si>
  <si>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</si>
  <si>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</si>
  <si>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</si>
  <si>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</si>
  <si>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</si>
  <si>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</si>
  <si>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</si>
  <si>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</si>
  <si>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</si>
  <si>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</si>
  <si>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</si>
  <si>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</si>
  <si>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</si>
  <si>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</si>
  <si>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</si>
  <si>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</si>
  <si>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</si>
  <si>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</si>
  <si>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</si>
  <si>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</si>
  <si>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</si>
  <si>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</si>
  <si>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</si>
  <si>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</si>
  <si>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</si>
  <si>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</si>
  <si>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</si>
  <si>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</si>
  <si>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</si>
  <si>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</si>
  <si>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</si>
  <si>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</si>
  <si>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</si>
  <si>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</si>
  <si>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</si>
  <si>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</si>
  <si>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</si>
  <si>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</si>
  <si>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</si>
  <si>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</si>
  <si>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</si>
  <si>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</si>
  <si>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</si>
  <si>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</si>
  <si>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</si>
  <si>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</si>
  <si>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</si>
  <si>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</si>
  <si>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</si>
  <si>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</si>
  <si>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</si>
  <si>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</si>
  <si>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</si>
  <si>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</si>
  <si>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</si>
  <si>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</si>
  <si>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</si>
  <si>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</si>
  <si>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</si>
  <si>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</si>
  <si>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</si>
  <si>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</si>
  <si>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</si>
  <si>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</si>
  <si>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</si>
  <si>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</si>
  <si>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</si>
  <si>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</si>
  <si>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</si>
  <si>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</si>
  <si>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</si>
  <si>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</si>
  <si>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</si>
  <si>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</si>
  <si>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</si>
  <si>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</si>
  <si>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</si>
  <si>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</si>
  <si>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</si>
  <si>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</si>
  <si>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</si>
  <si>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</si>
  <si>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</si>
  <si>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</si>
  <si>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</si>
  <si>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</si>
  <si>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</si>
  <si>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</si>
  <si>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</si>
  <si>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</si>
  <si>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</si>
  <si>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</si>
  <si>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</si>
  <si>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</si>
  <si>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</si>
  <si>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</si>
  <si>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</si>
  <si>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</si>
  <si>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</si>
  <si>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</si>
  <si>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</si>
  <si>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</si>
  <si>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</si>
  <si>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</si>
  <si>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</si>
  <si>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</si>
  <si>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</si>
  <si>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</si>
  <si>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</si>
  <si>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</si>
  <si>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</si>
  <si>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</si>
  <si>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</si>
  <si>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</si>
  <si>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</si>
  <si>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</si>
  <si>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</si>
  <si>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</si>
  <si>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</si>
  <si>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</si>
  <si>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</si>
  <si>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</si>
  <si>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</si>
  <si>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</si>
  <si>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</si>
  <si>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</si>
  <si>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</si>
  <si>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</si>
  <si>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</si>
  <si>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</si>
  <si>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</si>
  <si>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</si>
  <si>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</si>
  <si>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</si>
  <si>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</si>
  <si>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</si>
  <si>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</si>
  <si>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</si>
  <si>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</si>
  <si>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</si>
  <si>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</si>
  <si>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</si>
  <si>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</si>
  <si>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</si>
  <si>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</si>
  <si>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</si>
  <si>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</si>
  <si>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</si>
  <si>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</si>
  <si>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</si>
  <si>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</si>
  <si>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</si>
  <si>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</si>
  <si>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</si>
  <si>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</si>
  <si>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</si>
  <si>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</si>
  <si>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</si>
  <si>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</si>
  <si>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</si>
  <si>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</si>
  <si>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</si>
  <si>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</si>
  <si>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</si>
  <si>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</si>
  <si>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</si>
  <si>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</si>
  <si>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</si>
  <si>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</si>
  <si>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</si>
  <si>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</si>
  <si>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</si>
  <si>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</si>
  <si>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</si>
  <si>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</si>
  <si>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</si>
  <si>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</si>
  <si>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</si>
  <si>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</si>
  <si>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</si>
  <si>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</si>
  <si>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</si>
  <si>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</si>
  <si>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</si>
  <si>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</si>
  <si>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</si>
  <si>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</si>
  <si>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</si>
  <si>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</si>
  <si>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</si>
  <si>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</si>
  <si>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</si>
  <si>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</si>
  <si>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</si>
  <si>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</si>
  <si>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</si>
  <si>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</si>
  <si>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</si>
  <si>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</si>
  <si>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</si>
  <si>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</si>
  <si>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</si>
  <si>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</si>
  <si>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</si>
  <si>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</si>
  <si>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</si>
  <si>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</si>
  <si>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</si>
  <si>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</si>
  <si>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</si>
  <si>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</si>
  <si>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</si>
  <si>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</si>
  <si>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</si>
  <si>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</si>
  <si>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</si>
  <si>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</si>
  <si>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</si>
  <si>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</si>
  <si>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</si>
  <si>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</si>
  <si>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</si>
  <si>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</si>
  <si>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</si>
  <si>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</si>
  <si>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</si>
  <si>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</si>
  <si>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</si>
  <si>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</si>
  <si>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</si>
  <si>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</si>
  <si>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</si>
  <si>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</si>
  <si>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</si>
  <si>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</si>
  <si>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</si>
  <si>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</si>
  <si>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</si>
  <si>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</si>
  <si>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</si>
  <si>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</si>
  <si>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</si>
  <si>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</si>
  <si>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</si>
  <si>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</si>
  <si>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</si>
  <si>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</si>
  <si>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</si>
  <si>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</si>
  <si>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</si>
  <si>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</si>
  <si>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</si>
  <si>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</si>
  <si>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</si>
  <si>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</si>
  <si>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</si>
  <si>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</si>
  <si>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</si>
  <si>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</si>
  <si>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</si>
  <si>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</si>
  <si>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</si>
  <si>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</si>
  <si>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</si>
  <si>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</si>
  <si>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</si>
  <si>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</si>
  <si>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</si>
  <si>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</si>
  <si>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</si>
  <si>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</si>
  <si>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</si>
  <si>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</si>
  <si>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</si>
  <si>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</si>
  <si>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</si>
  <si>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</si>
  <si>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</si>
  <si>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</si>
  <si>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</si>
  <si>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</si>
  <si>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</si>
  <si>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</si>
  <si>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</si>
  <si>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</si>
  <si>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</si>
  <si>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</si>
  <si>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</si>
  <si>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</si>
  <si>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</si>
  <si>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</si>
  <si>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</si>
  <si>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</si>
  <si>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</si>
  <si>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</si>
  <si>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</si>
  <si>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</si>
  <si>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</si>
  <si>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</si>
  <si>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</si>
  <si>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</si>
  <si>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</si>
  <si>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</si>
  <si>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</si>
  <si>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</si>
  <si>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</si>
  <si>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</si>
  <si>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</si>
  <si>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</si>
  <si>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</si>
  <si>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</si>
  <si>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</si>
  <si>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</si>
  <si>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</si>
  <si>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</si>
  <si>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</si>
  <si>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</si>
  <si>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</si>
  <si>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</si>
  <si>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</si>
  <si>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</si>
  <si>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</si>
  <si>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</si>
  <si>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</si>
  <si>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</si>
  <si>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</si>
  <si>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</si>
  <si>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</si>
  <si>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</si>
  <si>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</si>
  <si>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</si>
  <si>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</si>
  <si>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</si>
  <si>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</si>
  <si>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</si>
  <si>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</si>
  <si>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</si>
  <si>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</si>
  <si>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</si>
  <si>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</si>
  <si>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</si>
  <si>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</si>
  <si>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</si>
  <si>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</si>
  <si>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</si>
  <si>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</si>
  <si>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</si>
  <si>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</si>
  <si>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</si>
  <si>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</si>
  <si>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</si>
  <si>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</si>
  <si>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</si>
  <si>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</si>
  <si>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</si>
  <si>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</si>
  <si>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</si>
  <si>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</si>
  <si>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</si>
  <si>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</si>
  <si>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</si>
  <si>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</si>
  <si>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</si>
  <si>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</si>
  <si>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</si>
  <si>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</si>
  <si>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</si>
  <si>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</si>
  <si>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</si>
  <si>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</si>
  <si>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</si>
  <si>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</si>
  <si>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</si>
  <si>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</si>
  <si>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</si>
  <si>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</si>
  <si>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</si>
  <si>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</si>
  <si>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</si>
  <si>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</si>
  <si>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</si>
  <si>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</si>
  <si>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</si>
  <si>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</si>
  <si>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</si>
  <si>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</si>
  <si>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</si>
  <si>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</si>
  <si>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</si>
  <si>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</si>
  <si>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</si>
  <si>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</si>
  <si>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</si>
  <si>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</si>
  <si>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</si>
  <si>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</si>
  <si>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</si>
  <si>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</si>
  <si>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</si>
  <si>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</si>
  <si>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</si>
  <si>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</si>
  <si>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</si>
  <si>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</si>
  <si>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</si>
  <si>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</si>
  <si>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</si>
  <si>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</si>
  <si>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</si>
  <si>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</si>
  <si>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</si>
  <si>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</si>
  <si>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</si>
  <si>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</si>
  <si>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</si>
  <si>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</si>
  <si>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</si>
  <si>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</si>
  <si>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</si>
  <si>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</si>
  <si>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</si>
  <si>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</si>
  <si>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</si>
  <si>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</si>
  <si>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</si>
  <si>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</si>
  <si>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</si>
  <si>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</si>
  <si>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</si>
  <si>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</si>
  <si>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</si>
  <si>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</si>
  <si>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</si>
  <si>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</si>
  <si>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</si>
  <si>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</si>
  <si>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</si>
  <si>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</si>
  <si>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</si>
  <si>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</si>
  <si>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</si>
  <si>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</si>
  <si>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</si>
  <si>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</si>
  <si>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</si>
  <si>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</si>
  <si>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</si>
  <si>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</si>
  <si>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</si>
  <si>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</si>
  <si>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</si>
  <si>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</si>
  <si>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</si>
  <si>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</si>
  <si>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</si>
  <si>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</si>
  <si>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</si>
  <si>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</si>
  <si>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</si>
  <si>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</si>
  <si>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</si>
  <si>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</si>
  <si>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</si>
  <si>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</si>
  <si>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</si>
  <si>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</si>
  <si>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</si>
  <si>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</si>
  <si>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</si>
  <si>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</si>
  <si>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</si>
  <si>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</si>
  <si>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</si>
  <si>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</si>
  <si>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</si>
  <si>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</si>
  <si>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</si>
  <si>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</si>
  <si>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</si>
  <si>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</si>
  <si>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</si>
  <si>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</si>
  <si>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</si>
  <si>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</si>
  <si>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</si>
  <si>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</si>
  <si>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</si>
  <si>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</si>
  <si>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</si>
  <si>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</si>
  <si>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</si>
  <si>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</si>
  <si>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</si>
  <si>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</si>
  <si>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</si>
  <si>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</si>
  <si>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</si>
  <si>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</si>
  <si>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</si>
  <si>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</si>
  <si>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</si>
  <si>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</si>
  <si>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</si>
  <si>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</si>
  <si>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</si>
  <si>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</si>
  <si>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</si>
  <si>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</si>
  <si>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</si>
  <si>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</si>
  <si>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</si>
  <si>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</si>
  <si>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</si>
  <si>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</si>
  <si>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</si>
  <si>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</si>
  <si>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</si>
  <si>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</si>
  <si>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</si>
  <si>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</si>
  <si>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</si>
  <si>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</si>
  <si>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</si>
  <si>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</si>
  <si>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</si>
  <si>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</si>
  <si>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</si>
  <si>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</si>
  <si>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</si>
  <si>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</si>
  <si>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</si>
  <si>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</si>
  <si>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</si>
  <si>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</si>
  <si>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</si>
  <si>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</si>
  <si>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</si>
  <si>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</si>
  <si>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</si>
  <si>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</si>
  <si>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</si>
  <si>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</si>
  <si>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</si>
  <si>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</si>
  <si>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</si>
  <si>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</si>
  <si>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</si>
  <si>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</si>
  <si>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</si>
  <si>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</si>
  <si>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</si>
  <si>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</si>
  <si>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</si>
  <si>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</si>
  <si>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</si>
  <si>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</si>
  <si>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</si>
  <si>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</si>
  <si>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</si>
  <si>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</si>
  <si>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</si>
  <si>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</si>
  <si>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</si>
  <si>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</si>
  <si>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</si>
  <si>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</si>
  <si>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</si>
  <si>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</si>
  <si>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</si>
  <si>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</si>
  <si>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</si>
  <si>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</si>
  <si>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</si>
  <si>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</si>
  <si>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</si>
  <si>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</si>
  <si>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</si>
  <si>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</si>
  <si>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</si>
  <si>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</si>
  <si>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</si>
  <si>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</si>
  <si>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</si>
  <si>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</si>
  <si>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</si>
  <si>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</si>
  <si>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</si>
  <si>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</si>
  <si>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</si>
  <si>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</si>
  <si>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</si>
  <si>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</si>
  <si>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</si>
  <si>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</si>
  <si>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</si>
  <si>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</si>
  <si>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</si>
  <si>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</si>
  <si>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</si>
  <si>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</si>
  <si>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</si>
  <si>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</si>
  <si>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</si>
  <si>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</si>
  <si>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</si>
  <si>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</si>
  <si>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</si>
  <si>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</si>
  <si>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</si>
  <si>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</si>
  <si>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</si>
  <si>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</si>
  <si>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</si>
  <si>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</si>
  <si>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</si>
  <si>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</si>
  <si>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</si>
  <si>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</si>
  <si>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</si>
  <si>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</si>
  <si>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</si>
  <si>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</si>
  <si>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</si>
  <si>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</si>
  <si>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</si>
  <si>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</si>
  <si>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</si>
  <si>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</si>
  <si>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</si>
  <si>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</si>
  <si>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</si>
  <si>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</si>
  <si>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</si>
  <si>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</si>
  <si>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</si>
  <si>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</si>
  <si>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</si>
  <si>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</si>
  <si>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</si>
  <si>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</si>
  <si>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</si>
  <si>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</si>
  <si>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</si>
  <si>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</si>
  <si>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</si>
  <si>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</si>
  <si>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</si>
  <si>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</si>
  <si>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</si>
  <si>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</si>
  <si>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</si>
  <si>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</si>
  <si>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</si>
  <si>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</si>
  <si>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</si>
  <si>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</si>
  <si>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</si>
  <si>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</si>
  <si>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</si>
  <si>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</si>
  <si>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</si>
  <si>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</si>
  <si>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</si>
  <si>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</si>
  <si>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</si>
  <si>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</si>
  <si>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</si>
  <si>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</si>
  <si>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</si>
  <si>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</si>
  <si>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</si>
  <si>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</si>
  <si>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</si>
  <si>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</si>
  <si>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</si>
  <si>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</si>
  <si>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</si>
  <si>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</si>
  <si>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</si>
  <si>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</si>
  <si>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</si>
  <si>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</si>
  <si>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</si>
  <si>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</si>
  <si>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</si>
  <si>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</si>
  <si>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</si>
  <si>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</si>
  <si>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</si>
  <si>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</si>
  <si>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</si>
  <si>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</si>
  <si>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</si>
  <si>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</si>
  <si>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</si>
  <si>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</si>
  <si>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</si>
  <si>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</si>
  <si>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</si>
  <si>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</si>
  <si>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</si>
  <si>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</si>
  <si>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</si>
  <si>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</si>
  <si>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</si>
  <si>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</si>
  <si>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</si>
  <si>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</si>
  <si>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</si>
  <si>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</si>
  <si>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</si>
  <si>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</si>
  <si>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</si>
  <si>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</si>
  <si>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</si>
  <si>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</si>
  <si>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</si>
  <si>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</si>
  <si>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</si>
  <si>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</si>
  <si>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</si>
  <si>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</si>
  <si>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</si>
  <si>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</si>
  <si>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</si>
  <si>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</si>
  <si>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</si>
  <si>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</si>
  <si>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</si>
  <si>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</si>
  <si>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</si>
  <si>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</si>
  <si>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</si>
  <si>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</si>
  <si>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</si>
  <si>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</si>
  <si>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</si>
  <si>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</si>
  <si>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</si>
  <si>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</si>
  <si>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</si>
  <si>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</si>
  <si>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</si>
  <si>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</si>
  <si>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</si>
  <si>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</si>
  <si>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</si>
  <si>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</si>
  <si>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</si>
  <si>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</si>
  <si>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</si>
  <si>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</si>
  <si>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</si>
  <si>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</si>
  <si>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</si>
  <si>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</si>
  <si>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</si>
  <si>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</si>
  <si>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</si>
  <si>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</si>
  <si>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</si>
  <si>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</si>
  <si>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</si>
  <si>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</si>
  <si>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</si>
  <si>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</si>
  <si>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</si>
  <si>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</si>
  <si>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</si>
  <si>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</si>
  <si>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</si>
  <si>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</si>
  <si>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</si>
  <si>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</si>
  <si>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</si>
  <si>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</si>
  <si>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</si>
  <si>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</si>
  <si>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</si>
  <si>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</si>
  <si>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</si>
  <si>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</si>
  <si>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</si>
  <si>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</si>
  <si>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</si>
  <si>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</si>
  <si>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</si>
  <si>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</si>
  <si>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</si>
  <si>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</si>
  <si>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</si>
  <si>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</si>
  <si>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</si>
  <si>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</si>
  <si>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</si>
  <si>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</si>
  <si>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</si>
  <si>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</si>
  <si>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</si>
  <si>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</si>
  <si>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</si>
  <si>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</si>
  <si>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</si>
  <si>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</si>
  <si>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</si>
  <si>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</si>
  <si>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</si>
  <si>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</si>
  <si>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</si>
  <si>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</si>
  <si>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</si>
  <si>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</si>
  <si>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</si>
  <si>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</si>
  <si>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</si>
  <si>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</si>
  <si>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</si>
  <si>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</si>
  <si>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</si>
  <si>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</si>
  <si>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</si>
  <si>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</si>
  <si>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</si>
  <si>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</si>
  <si>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</si>
  <si>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</si>
  <si>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</si>
  <si>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</si>
  <si>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</si>
  <si>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</si>
  <si>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</si>
  <si>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</si>
  <si>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</si>
  <si>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</si>
  <si>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</si>
  <si>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</si>
  <si>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</si>
  <si>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</si>
  <si>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</si>
  <si>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</si>
  <si>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</si>
  <si>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</si>
  <si>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</si>
  <si>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</si>
  <si>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</si>
  <si>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</si>
  <si>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</si>
  <si>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</si>
  <si>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</si>
  <si>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</si>
  <si>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</si>
  <si>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</si>
  <si>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</si>
  <si>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</si>
  <si>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</si>
  <si>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</si>
  <si>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</si>
  <si>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</si>
  <si>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</si>
  <si>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</si>
  <si>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</si>
  <si>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</si>
  <si>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</si>
  <si>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</si>
  <si>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</si>
  <si>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</si>
  <si>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</si>
  <si>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</si>
  <si>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</si>
  <si>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</si>
  <si>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</si>
  <si>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</si>
  <si>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</si>
  <si>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</si>
  <si>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</si>
  <si>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</si>
  <si>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</si>
  <si>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</si>
  <si>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</si>
  <si>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</si>
  <si>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</si>
  <si>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</si>
  <si>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</si>
  <si>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</si>
  <si>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</si>
  <si>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</si>
  <si>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</si>
  <si>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</si>
  <si>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</si>
  <si>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</si>
  <si>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</si>
  <si>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</si>
  <si>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</si>
  <si>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</si>
  <si>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</si>
  <si>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</si>
  <si>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</si>
  <si>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</si>
  <si>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</si>
  <si>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</si>
  <si>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</si>
  <si>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</si>
  <si>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</si>
  <si>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</si>
  <si>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</si>
  <si>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</si>
  <si>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</si>
  <si>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</si>
  <si>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</si>
  <si>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</si>
  <si>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</si>
  <si>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</si>
  <si>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</si>
  <si>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</si>
  <si>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</si>
  <si>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</si>
  <si>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</si>
  <si>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</si>
  <si>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</si>
  <si>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</si>
  <si>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</si>
  <si>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</si>
  <si>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</si>
  <si>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</si>
  <si>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</si>
  <si>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</si>
  <si>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</si>
  <si>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</si>
  <si>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</si>
  <si>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</si>
  <si>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</si>
  <si>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</si>
  <si>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</si>
  <si>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</si>
  <si>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</si>
  <si>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</si>
  <si>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</si>
  <si>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</si>
  <si>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</si>
  <si>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</si>
  <si>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</si>
  <si>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</si>
  <si>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</si>
  <si>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</si>
  <si>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</si>
  <si>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</si>
  <si>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</si>
  <si>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</si>
  <si>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</si>
  <si>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</si>
  <si>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</si>
  <si>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</si>
  <si>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</si>
  <si>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</si>
  <si>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</si>
  <si>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</si>
  <si>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</si>
  <si>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</si>
  <si>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</si>
  <si>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</si>
  <si>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</si>
  <si>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</si>
  <si>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</si>
  <si>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</si>
  <si>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</si>
  <si>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</si>
  <si>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</si>
  <si>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</si>
  <si>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</si>
  <si>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</si>
  <si>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</si>
  <si>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</si>
  <si>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</si>
  <si>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</si>
  <si>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</si>
  <si>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</si>
  <si>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</si>
  <si>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</si>
  <si>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</si>
  <si>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</si>
  <si>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</si>
  <si>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</si>
  <si>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</si>
  <si>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</si>
  <si>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</si>
  <si>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</si>
  <si>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</si>
  <si>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</si>
  <si>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</si>
  <si>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</si>
  <si>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</si>
  <si>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</si>
  <si>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</si>
  <si>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</si>
  <si>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</si>
  <si>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</si>
  <si>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</si>
  <si>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</si>
  <si>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</si>
  <si>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</si>
  <si>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</si>
  <si>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</si>
  <si>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</si>
  <si>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</si>
  <si>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</si>
  <si>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</si>
  <si>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</si>
  <si>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</si>
  <si>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</si>
  <si>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</si>
  <si>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</si>
  <si>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</si>
  <si>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</si>
  <si>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</si>
  <si>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</si>
  <si>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</si>
  <si>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</si>
  <si>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</si>
  <si>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</si>
  <si>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</si>
  <si>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</si>
  <si>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</si>
  <si>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</si>
  <si>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</si>
  <si>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</si>
  <si>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</si>
  <si>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</si>
  <si>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</si>
  <si>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</si>
  <si>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</si>
  <si>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</si>
  <si>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</si>
  <si>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</si>
  <si>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</si>
  <si>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</si>
  <si>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</si>
  <si>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</si>
  <si>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</si>
  <si>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</si>
  <si>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</si>
  <si>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</si>
  <si>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</si>
  <si>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</si>
  <si>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</si>
  <si>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</si>
  <si>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</si>
  <si>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</si>
  <si>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</si>
  <si>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</si>
  <si>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</si>
  <si>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</si>
  <si>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</si>
  <si>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</si>
  <si>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</si>
  <si>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</si>
  <si>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</si>
  <si>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</si>
  <si>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</si>
  <si>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</si>
  <si>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</si>
  <si>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</si>
  <si>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</si>
  <si>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</si>
  <si>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</si>
  <si>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</si>
  <si>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</si>
  <si>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</si>
  <si>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</si>
  <si>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</si>
  <si>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</si>
  <si>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</si>
  <si>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</si>
  <si>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</si>
  <si>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</si>
  <si>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</si>
  <si>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</si>
  <si>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</si>
  <si>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</si>
  <si>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</si>
  <si>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</si>
  <si>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</si>
  <si>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</si>
  <si>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</si>
  <si>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</si>
  <si>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</si>
  <si>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</si>
  <si>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</si>
  <si>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</si>
  <si>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</si>
  <si>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</si>
  <si>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</si>
  <si>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</si>
  <si>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</si>
  <si>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</si>
  <si>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</si>
  <si>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</si>
  <si>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</si>
  <si>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</si>
  <si>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</si>
  <si>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</si>
  <si>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</si>
  <si>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</si>
  <si>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</si>
  <si>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</si>
  <si>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</si>
  <si>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</si>
  <si>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</si>
  <si>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</si>
  <si>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</si>
  <si>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</si>
  <si>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</si>
  <si>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</si>
  <si>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</si>
  <si>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</si>
  <si>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</si>
  <si>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</si>
  <si>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</si>
  <si>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</si>
  <si>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</si>
  <si>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</si>
  <si>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</si>
  <si>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</si>
  <si>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</si>
  <si>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</si>
  <si>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</si>
  <si>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</si>
  <si>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</si>
  <si>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</si>
  <si>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</si>
  <si>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</si>
  <si>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</si>
  <si>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</si>
  <si>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</si>
  <si>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</si>
  <si>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</si>
  <si>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</si>
  <si>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</si>
  <si>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</si>
  <si>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</si>
  <si>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</si>
  <si>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</si>
  <si>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</si>
  <si>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</si>
  <si>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</si>
  <si>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</si>
  <si>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</si>
  <si>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</si>
  <si>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</si>
  <si>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</si>
  <si>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</si>
  <si>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</si>
  <si>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</si>
  <si>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</si>
  <si>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</si>
  <si>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</si>
  <si>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</si>
  <si>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</si>
  <si>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</si>
  <si>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</si>
  <si>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</si>
  <si>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</si>
  <si>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</si>
  <si>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</si>
  <si>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</si>
  <si>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</si>
  <si>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</si>
  <si>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</si>
  <si>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</si>
  <si>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</si>
  <si>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</si>
  <si>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</si>
  <si>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</si>
  <si>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</si>
  <si>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</si>
  <si>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</si>
  <si>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</si>
  <si>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</si>
  <si>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</si>
  <si>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</si>
  <si>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</si>
  <si>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</si>
  <si>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</si>
  <si>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</si>
  <si>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</si>
  <si>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</si>
  <si>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</si>
  <si>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</si>
  <si>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</si>
  <si>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</si>
  <si>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</si>
  <si>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</si>
  <si>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</si>
  <si>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</si>
  <si>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</si>
  <si>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</si>
  <si>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</si>
  <si>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</si>
  <si>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</si>
  <si>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</si>
  <si>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</si>
  <si>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</si>
  <si>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</si>
  <si>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</si>
  <si>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</si>
  <si>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</si>
  <si>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</si>
  <si>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</si>
  <si>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</si>
  <si>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</si>
  <si>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</si>
  <si>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</si>
  <si>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</si>
  <si>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</si>
  <si>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</si>
  <si>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</si>
  <si>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</si>
  <si>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</si>
  <si>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</si>
  <si>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</si>
  <si>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</si>
  <si>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</si>
  <si>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</si>
  <si>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</si>
  <si>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</si>
  <si>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</si>
  <si>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</si>
  <si>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</si>
  <si>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</si>
  <si>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</si>
  <si>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</si>
  <si>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</si>
  <si>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</si>
  <si>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</si>
  <si>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</si>
  <si>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</si>
  <si>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</si>
  <si>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</si>
  <si>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</si>
  <si>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</si>
  <si>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</si>
  <si>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</si>
  <si>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</si>
  <si>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</si>
  <si>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</si>
  <si>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</si>
  <si>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</si>
  <si>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</si>
  <si>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</si>
  <si>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</si>
  <si>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</si>
  <si>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</si>
  <si>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</si>
  <si>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</si>
  <si>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</si>
  <si>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</si>
  <si>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</si>
  <si>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</si>
  <si>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</si>
  <si>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</si>
  <si>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</si>
  <si>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</si>
  <si>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</si>
  <si>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</si>
  <si>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</si>
  <si>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</si>
  <si>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</si>
  <si>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</si>
  <si>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</si>
  <si>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</si>
  <si>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</si>
  <si>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</si>
  <si>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</si>
  <si>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</si>
  <si>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</si>
  <si>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</si>
  <si>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</si>
  <si>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</si>
  <si>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</si>
  <si>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</si>
  <si>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</si>
  <si>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</si>
  <si>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</si>
  <si>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</si>
  <si>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</si>
  <si>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</si>
  <si>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</si>
  <si>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</si>
  <si>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</si>
  <si>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</si>
  <si>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</si>
  <si>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</si>
  <si>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</si>
  <si>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</si>
  <si>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</si>
  <si>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</si>
  <si>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</si>
  <si>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</si>
  <si>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</si>
  <si>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</si>
  <si>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</si>
  <si>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</si>
  <si>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</si>
  <si>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</si>
  <si>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</si>
  <si>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</si>
  <si>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</si>
  <si>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</si>
  <si>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</si>
  <si>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</si>
  <si>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</si>
  <si>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</si>
  <si>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</si>
  <si>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</si>
  <si>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</si>
  <si>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</si>
  <si>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</si>
  <si>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</si>
  <si>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</si>
  <si>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</si>
  <si>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</si>
  <si>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</si>
  <si>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</si>
  <si>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</si>
  <si>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</si>
  <si>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</si>
  <si>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</si>
  <si>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</si>
  <si>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</si>
  <si>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</si>
  <si>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</si>
  <si>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</si>
  <si>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</si>
  <si>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</si>
  <si>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</si>
  <si>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</si>
  <si>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</si>
  <si>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</si>
  <si>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</si>
  <si>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</si>
  <si>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</si>
  <si>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</si>
  <si>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</si>
  <si>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</si>
  <si>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</si>
  <si>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</si>
  <si>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</si>
  <si>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</si>
  <si>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</si>
  <si>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</si>
  <si>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</si>
  <si>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</si>
  <si>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</si>
  <si>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</si>
  <si>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</si>
  <si>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</si>
  <si>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</si>
  <si>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</si>
  <si>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</si>
  <si>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</si>
  <si>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</si>
  <si>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</si>
  <si>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</si>
  <si>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</si>
  <si>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</si>
  <si>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</si>
  <si>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</si>
  <si>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</si>
  <si>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</si>
  <si>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</si>
  <si>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</si>
  <si>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</si>
  <si>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</si>
  <si>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</si>
  <si>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</si>
  <si>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</si>
  <si>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</si>
  <si>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</si>
  <si>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</si>
  <si>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</si>
  <si>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</si>
  <si>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</si>
  <si>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</si>
  <si>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</si>
  <si>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</si>
  <si>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</si>
  <si>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</si>
  <si>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</si>
  <si>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</si>
  <si>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</si>
  <si>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</si>
  <si>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</si>
  <si>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</si>
  <si>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</si>
  <si>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</si>
  <si>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</si>
  <si>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</si>
  <si>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</si>
  <si>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</si>
  <si>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</si>
  <si>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</si>
  <si>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</si>
  <si>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</si>
  <si>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</si>
  <si>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</si>
  <si>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</si>
  <si>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</si>
  <si>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</si>
  <si>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</si>
  <si>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</si>
  <si>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</si>
  <si>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</si>
  <si>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</si>
  <si>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</si>
  <si>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</si>
  <si>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</si>
  <si>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</si>
  <si>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</si>
  <si>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</si>
  <si>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</si>
  <si>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</si>
  <si>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</si>
  <si>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</si>
  <si>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</si>
  <si>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</si>
  <si>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</si>
  <si>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</si>
  <si>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</si>
  <si>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</si>
  <si>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</si>
  <si>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</si>
  <si>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</si>
  <si>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</si>
  <si>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</si>
  <si>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</si>
  <si>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</si>
  <si>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</si>
  <si>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</si>
  <si>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</si>
  <si>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</si>
  <si>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</si>
  <si>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</si>
  <si>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</si>
  <si>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</si>
  <si>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</si>
  <si>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</si>
  <si>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</si>
  <si>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</si>
  <si>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</si>
  <si>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</si>
  <si>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</si>
  <si>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</si>
  <si>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</si>
  <si>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</si>
  <si>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</si>
  <si>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</si>
  <si>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</si>
  <si>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</si>
  <si>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</si>
  <si>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</si>
  <si>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</si>
  <si>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</si>
  <si>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</si>
  <si>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</si>
  <si>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</si>
  <si>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</si>
  <si>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</si>
  <si>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</si>
  <si>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</si>
  <si>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</si>
  <si>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</si>
  <si>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</si>
  <si>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</si>
  <si>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</si>
  <si>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</si>
  <si>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</si>
  <si>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</si>
  <si>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</si>
  <si>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</si>
  <si>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</si>
  <si>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</si>
  <si>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</si>
  <si>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</si>
  <si>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</si>
  <si>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</si>
  <si>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</si>
  <si>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</si>
  <si>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</si>
  <si>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</si>
  <si>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</si>
  <si>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</si>
  <si>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</si>
  <si>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</si>
  <si>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</si>
  <si>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</si>
  <si>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</si>
  <si>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</si>
  <si>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</si>
  <si>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</si>
  <si>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</si>
  <si>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</si>
  <si>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</si>
  <si>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</si>
  <si>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</si>
  <si>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</si>
  <si>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</si>
  <si>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</si>
  <si>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</si>
  <si>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</si>
  <si>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</si>
  <si>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</si>
  <si>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</si>
  <si>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</si>
  <si>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</si>
  <si>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</si>
  <si>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</si>
  <si>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</si>
  <si>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</si>
  <si>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</si>
  <si>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</si>
  <si>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</si>
  <si>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</si>
  <si>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</si>
  <si>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</si>
  <si>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</si>
  <si>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</si>
  <si>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</si>
  <si>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</si>
  <si>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</si>
  <si>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</si>
  <si>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</si>
  <si>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</si>
  <si>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</si>
  <si>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</si>
  <si>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</si>
  <si>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</si>
  <si>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</si>
  <si>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</si>
  <si>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</si>
  <si>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</si>
  <si>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</si>
  <si>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</si>
  <si>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</si>
  <si>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</si>
  <si>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</si>
  <si>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</si>
  <si>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</si>
  <si>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</si>
  <si>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</si>
  <si>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</si>
  <si>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</si>
  <si>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</si>
  <si>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</si>
  <si>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</si>
  <si>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</si>
  <si>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</si>
  <si>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</si>
  <si>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</si>
  <si>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</si>
  <si>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</si>
  <si>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</si>
  <si>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</si>
  <si>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</si>
  <si>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</si>
  <si>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</si>
  <si>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</si>
  <si>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</si>
  <si>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</si>
  <si>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</si>
  <si>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</si>
  <si>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</si>
  <si>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</si>
  <si>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</si>
  <si>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</si>
  <si>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</si>
  <si>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</si>
  <si>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</si>
  <si>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</si>
  <si>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</si>
  <si>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</si>
  <si>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</si>
  <si>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</si>
  <si>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</si>
  <si>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</si>
  <si>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</si>
  <si>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</si>
  <si>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</si>
  <si>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</si>
  <si>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</si>
  <si>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</si>
  <si>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</si>
  <si>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</si>
  <si>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</si>
  <si>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</si>
  <si>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</si>
  <si>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</si>
  <si>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</si>
  <si>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</si>
  <si>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</si>
  <si>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</si>
  <si>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</si>
  <si>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</si>
  <si>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</si>
  <si>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</si>
  <si>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</si>
  <si>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</si>
  <si>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</si>
  <si>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</si>
  <si>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</si>
  <si>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</si>
  <si>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</si>
  <si>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</si>
  <si>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</si>
  <si>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</si>
  <si>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</si>
  <si>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</si>
  <si>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</si>
  <si>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</si>
  <si>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</si>
  <si>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</si>
  <si>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</si>
  <si>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</si>
  <si>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</si>
  <si>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</si>
  <si>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</si>
  <si>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</si>
  <si>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</si>
  <si>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</si>
  <si>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</si>
  <si>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</si>
  <si>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</si>
  <si>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</si>
  <si>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</si>
  <si>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</si>
  <si>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</si>
  <si>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</si>
  <si>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</si>
  <si>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</si>
  <si>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</si>
  <si>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</si>
  <si>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</si>
  <si>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</si>
  <si>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</si>
  <si>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</si>
  <si>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</si>
  <si>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</si>
  <si>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</si>
  <si>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</si>
  <si>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</si>
  <si>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</si>
  <si>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</si>
  <si>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</si>
  <si>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</si>
  <si>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</si>
  <si>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</si>
  <si>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</si>
  <si>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</si>
  <si>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</si>
  <si>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</si>
  <si>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</si>
  <si>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</si>
  <si>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</si>
  <si>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</si>
  <si>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</si>
  <si>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</si>
  <si>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</si>
  <si>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</si>
  <si>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</si>
  <si>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</si>
  <si>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</si>
  <si>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</si>
  <si>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</si>
  <si>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</si>
  <si>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</si>
  <si>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</si>
  <si>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</si>
  <si>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</si>
  <si>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</si>
  <si>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</si>
  <si>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</si>
  <si>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</si>
  <si>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</si>
  <si>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</si>
  <si>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</si>
  <si>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</si>
  <si>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</si>
  <si>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</si>
  <si>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</si>
  <si>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</si>
  <si>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</si>
  <si>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</si>
  <si>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</si>
  <si>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</si>
  <si>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</si>
  <si>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</si>
  <si>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</si>
  <si>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</si>
  <si>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</si>
  <si>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</si>
  <si>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</si>
  <si>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</si>
  <si>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</si>
  <si>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</si>
  <si>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</si>
  <si>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</si>
  <si>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</si>
  <si>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</si>
  <si>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</si>
  <si>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</si>
  <si>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</si>
  <si>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</si>
  <si>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</si>
  <si>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</si>
  <si>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</si>
  <si>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</si>
  <si>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</si>
  <si>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</si>
  <si>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</si>
  <si>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</si>
  <si>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</si>
  <si>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</si>
  <si>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</si>
  <si>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</si>
  <si>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</si>
  <si>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</si>
  <si>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</si>
  <si>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</si>
  <si>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</si>
  <si>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</si>
  <si>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</si>
  <si>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</si>
  <si>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</si>
  <si>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</si>
  <si>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</si>
  <si>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</si>
  <si>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</si>
  <si>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</si>
  <si>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</si>
  <si>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</si>
  <si>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</si>
  <si>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</si>
  <si>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</si>
  <si>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</si>
  <si>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</si>
  <si>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</si>
  <si>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</si>
  <si>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</si>
  <si>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</si>
  <si>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</si>
  <si>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</si>
  <si>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</si>
  <si>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</si>
  <si>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</si>
  <si>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</si>
  <si>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</si>
  <si>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</si>
  <si>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</si>
  <si>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</si>
  <si>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</si>
  <si>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</si>
  <si>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</si>
  <si>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</si>
  <si>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</si>
  <si>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</si>
  <si>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</si>
  <si>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</si>
  <si>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</si>
  <si>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</si>
  <si>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</si>
  <si>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</si>
  <si>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</si>
  <si>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</si>
  <si>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</si>
  <si>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</si>
  <si>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</si>
  <si>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</si>
  <si>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</si>
  <si>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</si>
  <si>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</si>
  <si>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</si>
  <si>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</si>
  <si>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</si>
  <si>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</si>
  <si>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</si>
  <si>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</si>
  <si>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</si>
  <si>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</si>
  <si>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</si>
  <si>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</si>
  <si>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</si>
  <si>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</si>
  <si>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</si>
  <si>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</si>
  <si>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</si>
  <si>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</si>
  <si>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</si>
  <si>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</si>
  <si>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</si>
  <si>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</si>
  <si>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</si>
  <si>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</si>
  <si>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</si>
  <si>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</si>
  <si>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</si>
  <si>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</si>
  <si>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</si>
  <si>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</si>
  <si>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</si>
  <si>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</si>
  <si>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</si>
  <si>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</si>
  <si>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</si>
  <si>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</si>
  <si>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</si>
  <si>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</si>
  <si>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</si>
  <si>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</si>
  <si>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</si>
  <si>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</si>
  <si>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</si>
  <si>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</si>
  <si>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</si>
  <si>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</si>
  <si>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</si>
  <si>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</si>
  <si>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</si>
  <si>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</si>
  <si>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</si>
  <si>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</si>
  <si>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</si>
  <si>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</si>
  <si>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</si>
  <si>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</si>
  <si>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</si>
  <si>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</si>
  <si>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</si>
  <si>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</si>
  <si>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</si>
  <si>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</si>
  <si>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</si>
  <si>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</si>
  <si>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</si>
  <si>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</si>
  <si>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</si>
  <si>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</si>
  <si>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</si>
  <si>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</si>
  <si>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</si>
  <si>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</si>
  <si>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</si>
  <si>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</si>
  <si>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</si>
  <si>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</si>
  <si>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</si>
  <si>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</si>
  <si>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</si>
  <si>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</si>
  <si>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</si>
  <si>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</si>
  <si>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</si>
  <si>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</si>
  <si>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</si>
  <si>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</si>
  <si>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</si>
  <si>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</si>
  <si>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</si>
  <si>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</si>
  <si>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</si>
  <si>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</si>
  <si>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</si>
  <si>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</si>
  <si>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</si>
  <si>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</si>
  <si>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</si>
  <si>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</si>
  <si>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</si>
  <si>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</si>
  <si>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</si>
  <si>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</si>
  <si>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</si>
  <si>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</si>
  <si>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</si>
  <si>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</si>
  <si>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</si>
  <si>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</si>
  <si>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</si>
  <si>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</si>
  <si>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</si>
  <si>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</si>
  <si>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</si>
  <si>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</si>
  <si>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</si>
  <si>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</si>
  <si>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</si>
  <si>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</si>
  <si>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</si>
  <si>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</si>
  <si>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</si>
  <si>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</si>
  <si>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</si>
  <si>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</si>
  <si>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</si>
  <si>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</si>
  <si>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</si>
  <si>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</si>
  <si>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</si>
  <si>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</si>
  <si>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</si>
  <si>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</si>
  <si>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</si>
  <si>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</si>
  <si>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</si>
  <si>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</si>
  <si>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</si>
  <si>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</si>
  <si>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</si>
  <si>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</si>
  <si>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</si>
  <si>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</si>
  <si>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</si>
  <si>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</si>
  <si>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</si>
  <si>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</si>
  <si>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</si>
  <si>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</si>
  <si>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</si>
  <si>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</si>
  <si>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</si>
  <si>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</si>
  <si>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</si>
  <si>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</si>
  <si>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</si>
  <si>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</si>
  <si>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</si>
  <si>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</si>
  <si>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</si>
  <si>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</si>
  <si>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</si>
  <si>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</si>
  <si>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</si>
  <si>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</si>
  <si>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</si>
  <si>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</si>
  <si>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</si>
  <si>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</si>
  <si>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</si>
  <si>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</si>
  <si>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</si>
  <si>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</si>
  <si>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</si>
  <si>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</si>
  <si>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</si>
  <si>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</si>
  <si>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</si>
  <si>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</si>
  <si>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</si>
  <si>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</si>
  <si>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</si>
  <si>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</si>
  <si>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</si>
  <si>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</si>
  <si>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</si>
  <si>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</si>
  <si>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</si>
  <si>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</si>
  <si>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</si>
  <si>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</si>
  <si>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</si>
  <si>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</si>
  <si>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</si>
  <si>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</si>
  <si>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</si>
  <si>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</si>
  <si>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</si>
  <si>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</si>
  <si>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</si>
  <si>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</si>
  <si>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</si>
  <si>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</si>
  <si>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</si>
  <si>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</si>
  <si>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</si>
  <si>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</si>
  <si>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</si>
  <si>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</si>
  <si>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</si>
  <si>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</si>
  <si>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</si>
  <si>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</si>
  <si>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</si>
  <si>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</si>
  <si>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</si>
  <si>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</si>
  <si>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</si>
  <si>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</si>
  <si>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</si>
  <si>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</si>
  <si>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</si>
  <si>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</si>
  <si>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</si>
  <si>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</si>
  <si>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</si>
  <si>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</si>
  <si>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</si>
  <si>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</si>
  <si>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</si>
  <si>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</si>
  <si>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</si>
  <si>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</si>
  <si>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</si>
  <si>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</si>
  <si>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</si>
  <si>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</si>
  <si>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</si>
  <si>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</si>
  <si>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</si>
  <si>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</si>
  <si>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</si>
  <si>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</si>
  <si>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</si>
  <si>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</si>
  <si>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</si>
  <si>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</si>
  <si>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</si>
  <si>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</si>
  <si>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</si>
  <si>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</si>
  <si>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</si>
  <si>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</si>
  <si>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</si>
  <si>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</si>
  <si>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</si>
  <si>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</si>
  <si>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</si>
  <si>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</si>
  <si>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</si>
  <si>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</si>
  <si>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</si>
  <si>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</si>
  <si>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</si>
  <si>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</si>
  <si>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</si>
  <si>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</si>
  <si>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</si>
  <si>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</si>
  <si>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</si>
  <si>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</si>
  <si>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</si>
  <si>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</si>
  <si>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</si>
  <si>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</si>
  <si>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</si>
  <si>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</si>
  <si>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</si>
  <si>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</si>
  <si>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</si>
  <si>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</si>
  <si>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</si>
  <si>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</si>
  <si>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</si>
  <si>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</si>
  <si>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</si>
  <si>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</si>
  <si>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</si>
  <si>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</si>
  <si>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</si>
  <si>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</si>
  <si>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</si>
  <si>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</si>
  <si>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</si>
  <si>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</si>
  <si>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</si>
  <si>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</si>
  <si>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</si>
  <si>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</si>
  <si>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</si>
  <si>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</si>
  <si>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</si>
  <si>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</si>
  <si>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</si>
  <si>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</si>
  <si>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</si>
  <si>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</si>
  <si>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</si>
  <si>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</si>
  <si>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</si>
  <si>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</si>
  <si>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</si>
  <si>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</si>
  <si>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</si>
  <si>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</si>
  <si>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</si>
  <si>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</si>
  <si>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</si>
  <si>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</si>
  <si>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</si>
  <si>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</si>
  <si>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</si>
  <si>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</si>
  <si>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</si>
  <si>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</si>
  <si>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</si>
  <si>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</si>
  <si>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</si>
  <si>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</si>
  <si>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</si>
  <si>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</si>
  <si>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</si>
  <si>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</si>
  <si>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</si>
  <si>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</si>
  <si>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</si>
  <si>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</si>
  <si>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</si>
  <si>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</si>
  <si>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</si>
  <si>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</si>
  <si>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</si>
  <si>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</si>
  <si>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</si>
  <si>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</si>
  <si>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</si>
  <si>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</si>
  <si>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</si>
  <si>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</si>
  <si>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</si>
  <si>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</si>
  <si>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</si>
  <si>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</si>
  <si>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</si>
  <si>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</si>
  <si>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</si>
  <si>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</si>
  <si>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</si>
  <si>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</si>
  <si>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</si>
  <si>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</si>
  <si>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</si>
  <si>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</si>
  <si>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</si>
  <si>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</si>
  <si>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</si>
  <si>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</si>
  <si>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</si>
  <si>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</si>
  <si>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</si>
  <si>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</si>
  <si>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</si>
  <si>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</si>
  <si>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</si>
  <si>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</si>
  <si>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</si>
  <si>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</si>
  <si>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</si>
  <si>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</si>
  <si>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</si>
  <si>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</si>
  <si>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</si>
  <si>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</si>
  <si>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</si>
  <si>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</si>
  <si>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</si>
  <si>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</si>
  <si>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</si>
  <si>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</si>
  <si>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</si>
  <si>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</si>
  <si>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</si>
  <si>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</si>
  <si>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</si>
  <si>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</si>
  <si>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</si>
  <si>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</si>
  <si>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</si>
  <si>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</si>
  <si>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</si>
  <si>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</si>
  <si>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</si>
  <si>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</si>
  <si>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</si>
  <si>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</si>
  <si>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</si>
  <si>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</si>
  <si>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</si>
  <si>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</si>
  <si>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</si>
  <si>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</si>
  <si>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</si>
  <si>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</si>
  <si>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</si>
  <si>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</si>
  <si>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</si>
  <si>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</si>
  <si>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</si>
  <si>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</si>
  <si>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</si>
  <si>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</si>
  <si>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</si>
  <si>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</si>
  <si>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</si>
  <si>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</si>
  <si>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</si>
  <si>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</si>
  <si>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</si>
  <si>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</si>
  <si>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</si>
  <si>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</si>
  <si>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</si>
  <si>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</si>
  <si>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</si>
  <si>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</si>
  <si>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</si>
  <si>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</si>
  <si>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</si>
  <si>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</si>
  <si>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</si>
  <si>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</si>
  <si>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</si>
  <si>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</si>
  <si>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</si>
  <si>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</si>
  <si>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</si>
  <si>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</si>
  <si>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</si>
  <si>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</si>
  <si>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</si>
  <si>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</si>
  <si>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</si>
  <si>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</si>
  <si>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</si>
  <si>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</si>
  <si>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</si>
  <si>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</si>
  <si>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</si>
  <si>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</si>
  <si>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</si>
  <si>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</si>
  <si>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</si>
  <si>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</si>
  <si>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</si>
  <si>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</si>
  <si>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</si>
  <si>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</si>
  <si>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</si>
  <si>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</si>
  <si>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</si>
  <si>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</si>
  <si>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</si>
  <si>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</si>
  <si>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</si>
  <si>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</si>
  <si>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</si>
  <si>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</si>
  <si>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</si>
  <si>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</si>
  <si>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</si>
  <si>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</si>
  <si>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</si>
  <si>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</si>
  <si>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</si>
  <si>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</si>
  <si>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</si>
  <si>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</si>
  <si>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</si>
  <si>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</si>
  <si>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</si>
  <si>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</si>
  <si>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</si>
  <si>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</si>
  <si>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</si>
  <si>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</si>
  <si>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</si>
  <si>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</si>
  <si>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</si>
  <si>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</si>
  <si>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</si>
  <si>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</si>
  <si>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</si>
  <si>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</si>
  <si>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</si>
  <si>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</si>
  <si>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</si>
  <si>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</si>
  <si>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</si>
  <si>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</si>
  <si>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</si>
  <si>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</si>
  <si>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</si>
  <si>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</si>
  <si>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</si>
  <si>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</si>
  <si>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</si>
  <si>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</si>
  <si>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</si>
  <si>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</si>
  <si>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</si>
  <si>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</si>
  <si>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</si>
  <si>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</si>
  <si>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</si>
  <si>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</si>
  <si>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</si>
  <si>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</si>
  <si>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</si>
  <si>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</si>
  <si>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</si>
  <si>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</si>
  <si>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</si>
  <si>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</si>
  <si>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</si>
  <si>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</si>
  <si>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</si>
  <si>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</si>
  <si>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</si>
  <si>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</si>
  <si>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</si>
  <si>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</si>
  <si>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</si>
  <si>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</si>
  <si>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</si>
  <si>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</si>
  <si>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</si>
  <si>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</si>
  <si>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</si>
  <si>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</si>
  <si>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</si>
  <si>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</si>
  <si>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</si>
  <si>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</si>
  <si>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</si>
  <si>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</si>
  <si>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</si>
  <si>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</si>
  <si>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</si>
  <si>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</si>
  <si>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</si>
  <si>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</si>
  <si>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</si>
  <si>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</si>
  <si>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</si>
  <si>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</si>
  <si>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</si>
  <si>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</si>
  <si>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</si>
  <si>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</si>
  <si>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</si>
  <si>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</si>
  <si>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</si>
  <si>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</si>
  <si>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</si>
  <si>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</si>
  <si>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</si>
  <si>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</si>
  <si>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</si>
  <si>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</si>
  <si>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</si>
  <si>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</si>
  <si>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</si>
  <si>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</si>
  <si>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</si>
  <si>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</si>
  <si>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</si>
  <si>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</si>
  <si>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</si>
  <si>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</si>
  <si>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</si>
  <si>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</si>
  <si>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</si>
  <si>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</si>
  <si>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</si>
  <si>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</si>
  <si>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</si>
  <si>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</si>
  <si>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</si>
  <si>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</si>
  <si>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</si>
  <si>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</si>
  <si>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</si>
  <si>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</si>
  <si>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</si>
  <si>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</si>
  <si>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</si>
  <si>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</si>
  <si>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</si>
  <si>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</si>
  <si>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</si>
  <si>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</si>
  <si>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</si>
  <si>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</si>
  <si>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</si>
  <si>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</si>
  <si>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</si>
  <si>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</si>
  <si>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</si>
  <si>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</si>
  <si>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</si>
  <si>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</si>
  <si>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</si>
  <si>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</si>
  <si>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</si>
  <si>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</si>
  <si>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</si>
  <si>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</si>
  <si>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</si>
  <si>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</si>
  <si>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</si>
  <si>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</si>
  <si>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</si>
  <si>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</si>
  <si>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</si>
  <si>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</si>
  <si>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</si>
  <si>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</si>
  <si>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</si>
  <si>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</si>
  <si>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</si>
  <si>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</si>
  <si>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</si>
  <si>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</si>
  <si>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</si>
  <si>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</si>
  <si>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</si>
  <si>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</si>
  <si>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</si>
  <si>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</si>
  <si>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</si>
  <si>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</si>
  <si>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</si>
  <si>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</si>
  <si>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</si>
  <si>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</si>
  <si>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</si>
  <si>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</si>
  <si>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</si>
  <si>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</si>
  <si>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</si>
  <si>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</si>
  <si>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</si>
  <si>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</si>
  <si>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</si>
  <si>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</si>
  <si>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</si>
  <si>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</si>
  <si>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</si>
  <si>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</si>
  <si>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</si>
  <si>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</si>
  <si>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</si>
  <si>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</si>
  <si>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</si>
  <si>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</si>
  <si>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</si>
  <si>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</si>
  <si>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</si>
  <si>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</si>
  <si>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</si>
  <si>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</si>
  <si>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</si>
  <si>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</si>
  <si>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</si>
  <si>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</si>
  <si>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</si>
  <si>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</si>
  <si>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</si>
  <si>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</si>
  <si>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</si>
  <si>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</si>
  <si>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</si>
  <si>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</si>
  <si>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</si>
  <si>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</si>
  <si>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</si>
  <si>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</si>
  <si>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</si>
  <si>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</si>
  <si>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</si>
  <si>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</si>
  <si>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</si>
  <si>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</si>
  <si>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</si>
  <si>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</si>
  <si>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</si>
  <si>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</si>
  <si>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</si>
  <si>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</si>
  <si>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</si>
  <si>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</si>
  <si>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</si>
  <si>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</si>
  <si>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</si>
  <si>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</si>
  <si>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</si>
  <si>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</si>
  <si>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</si>
  <si>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</si>
  <si>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</si>
  <si>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</si>
  <si>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</si>
  <si>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</si>
  <si>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</si>
  <si>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</si>
  <si>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</si>
  <si>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</si>
  <si>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</si>
  <si>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</si>
  <si>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</si>
  <si>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</si>
  <si>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</si>
  <si>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</si>
  <si>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</si>
  <si>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</si>
  <si>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</si>
  <si>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</si>
  <si>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</si>
  <si>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</si>
  <si>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</si>
  <si>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</si>
  <si>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</si>
  <si>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</si>
  <si>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</si>
  <si>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</si>
  <si>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</si>
  <si>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</si>
  <si>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</si>
  <si>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</si>
  <si>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</si>
  <si>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</si>
  <si>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</si>
  <si>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</si>
  <si>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</si>
  <si>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</si>
  <si>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</si>
  <si>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</si>
  <si>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</si>
  <si>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</si>
  <si>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</si>
  <si>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</si>
  <si>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</si>
  <si>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</si>
  <si>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</si>
  <si>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</si>
  <si>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</si>
  <si>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</si>
  <si>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</si>
  <si>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</si>
  <si>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</si>
  <si>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</si>
  <si>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</si>
  <si>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</si>
  <si>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</si>
  <si>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</si>
  <si>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</si>
  <si>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</si>
  <si>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</si>
  <si>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</si>
  <si>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</si>
  <si>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</si>
  <si>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</si>
  <si>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</si>
  <si>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</si>
  <si>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</si>
  <si>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</si>
  <si>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</si>
  <si>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</si>
  <si>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</si>
  <si>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</si>
  <si>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</si>
  <si>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</si>
  <si>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</si>
  <si>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</si>
  <si>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</si>
  <si>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</si>
  <si>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</si>
  <si>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</si>
  <si>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</si>
  <si>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</si>
  <si>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</si>
  <si>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</si>
  <si>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</si>
  <si>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</si>
  <si>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</si>
  <si>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</si>
  <si>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</si>
  <si>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</si>
  <si>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</si>
  <si>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</si>
  <si>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</si>
  <si>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</si>
  <si>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</si>
  <si>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</si>
  <si>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</si>
  <si>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</si>
  <si>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</si>
  <si>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</si>
  <si>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</si>
  <si>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</si>
  <si>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</si>
  <si>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</si>
  <si>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</si>
  <si>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</si>
  <si>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</si>
  <si>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</si>
  <si>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</si>
  <si>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</si>
  <si>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</si>
  <si>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</si>
  <si>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</si>
  <si>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</si>
  <si>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</si>
  <si>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</si>
  <si>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</si>
  <si>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</si>
  <si>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</si>
  <si>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</si>
  <si>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</si>
  <si>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</si>
  <si>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</si>
  <si>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</si>
  <si>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</si>
  <si>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</si>
  <si>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</si>
  <si>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</si>
  <si>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</si>
  <si>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</si>
  <si>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</si>
  <si>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</si>
  <si>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</si>
  <si>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</si>
  <si>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</si>
  <si>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</si>
  <si>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</si>
  <si>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</si>
  <si>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</si>
  <si>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</si>
  <si>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</si>
  <si>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</si>
  <si>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</si>
  <si>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</si>
  <si>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</si>
  <si>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</si>
  <si>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</si>
  <si>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</si>
  <si>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</si>
  <si>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</si>
  <si>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</si>
  <si>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</si>
  <si>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</si>
  <si>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</si>
  <si>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</si>
  <si>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</si>
  <si>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</si>
  <si>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</si>
  <si>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</si>
  <si>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</si>
  <si>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</si>
  <si>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</si>
  <si>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</si>
  <si>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</si>
  <si>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</si>
  <si>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</si>
  <si>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</si>
  <si>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</si>
  <si>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</si>
  <si>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</si>
  <si>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</si>
  <si>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</si>
  <si>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</si>
  <si>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</si>
  <si>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</si>
  <si>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</si>
  <si>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</si>
  <si>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</si>
  <si>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</si>
  <si>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</si>
  <si>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</si>
  <si>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</si>
  <si>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</si>
  <si>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</si>
  <si>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</si>
  <si>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</si>
  <si>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</si>
  <si>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</si>
  <si>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</si>
  <si>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</si>
  <si>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</si>
  <si>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</si>
  <si>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</si>
  <si>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</si>
  <si>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</si>
  <si>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</si>
  <si>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</si>
  <si>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</si>
  <si>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</si>
  <si>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</si>
  <si>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</si>
  <si>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</si>
  <si>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</si>
  <si>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</si>
  <si>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</si>
  <si>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</si>
  <si>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</si>
  <si>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</si>
  <si>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</si>
  <si>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</si>
  <si>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</si>
  <si>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</si>
  <si>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</si>
  <si>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</si>
  <si>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</si>
  <si>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</si>
  <si>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</si>
  <si>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</si>
  <si>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</si>
  <si>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</si>
  <si>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</si>
  <si>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</si>
  <si>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</si>
  <si>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</si>
  <si>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</si>
  <si>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</si>
  <si>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</si>
  <si>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</si>
  <si>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</si>
  <si>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</si>
  <si>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</si>
  <si>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</si>
  <si>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</si>
  <si>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</si>
  <si>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</si>
  <si>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</si>
  <si>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</si>
  <si>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</si>
  <si>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</si>
  <si>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</si>
  <si>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</si>
  <si>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</si>
  <si>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</si>
  <si>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</si>
  <si>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</si>
  <si>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</si>
  <si>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</si>
  <si>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</si>
  <si>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</si>
  <si>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</si>
  <si>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</si>
  <si>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</si>
  <si>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</si>
  <si>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</si>
  <si>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</si>
  <si>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</si>
  <si>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</si>
  <si>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</si>
  <si>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</si>
  <si>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</si>
  <si>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</si>
  <si>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</si>
  <si>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</si>
  <si>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</si>
  <si>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</si>
  <si>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</si>
  <si>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</si>
  <si>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</si>
  <si>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</si>
  <si>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</si>
  <si>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</si>
  <si>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</si>
  <si>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</si>
  <si>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</si>
  <si>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</si>
  <si>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</si>
  <si>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</si>
  <si>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</si>
  <si>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</si>
  <si>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</si>
  <si>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</si>
  <si>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</si>
  <si>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</si>
  <si>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</si>
  <si>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</si>
  <si>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</si>
  <si>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</si>
  <si>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</si>
  <si>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</si>
  <si>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</si>
  <si>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</si>
  <si>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</si>
  <si>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</si>
  <si>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</si>
  <si>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</si>
  <si>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</si>
  <si>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</si>
  <si>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</si>
  <si>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</si>
  <si>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</si>
  <si>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</si>
  <si>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</si>
  <si>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</si>
  <si>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</si>
  <si>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</si>
  <si>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</si>
  <si>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</si>
  <si>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</si>
  <si>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</si>
  <si>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</si>
  <si>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</si>
  <si>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</si>
  <si>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</si>
  <si>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</si>
  <si>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</si>
  <si>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</si>
  <si>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</si>
  <si>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</si>
  <si>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</si>
  <si>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</si>
  <si>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</si>
  <si>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</si>
  <si>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</si>
  <si>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</si>
  <si>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</si>
  <si>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</si>
  <si>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</si>
  <si>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</si>
  <si>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</si>
  <si>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</si>
  <si>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</si>
  <si>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</si>
  <si>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</si>
  <si>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</si>
  <si>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</si>
  <si>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</si>
  <si>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</si>
  <si>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</si>
  <si>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</si>
  <si>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</si>
  <si>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</si>
  <si>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</si>
  <si>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</si>
  <si>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</si>
  <si>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</si>
  <si>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</si>
  <si>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</si>
  <si>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</si>
  <si>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</si>
  <si>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</si>
  <si>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</si>
  <si>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</si>
  <si>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</si>
  <si>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</si>
  <si>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</si>
  <si>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</si>
  <si>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</si>
  <si>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</si>
  <si>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</si>
  <si>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</si>
  <si>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</si>
  <si>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</si>
  <si>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</si>
  <si>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</si>
  <si>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</si>
  <si>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</si>
  <si>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</si>
  <si>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</si>
  <si>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</si>
  <si>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</si>
  <si>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</si>
  <si>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</si>
  <si>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</si>
  <si>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</si>
  <si>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</si>
  <si>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</si>
  <si>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</si>
  <si>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</si>
  <si>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</si>
  <si>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</si>
  <si>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</si>
  <si>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</si>
  <si>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</si>
  <si>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</si>
  <si>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</si>
  <si>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</si>
  <si>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</si>
  <si>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</si>
  <si>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</si>
  <si>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</si>
  <si>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</si>
  <si>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</si>
  <si>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</si>
  <si>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</si>
  <si>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</si>
  <si>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</si>
  <si>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</si>
  <si>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</si>
  <si>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</si>
  <si>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</si>
  <si>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</si>
  <si>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</si>
  <si>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</si>
  <si>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</si>
  <si>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</si>
  <si>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</si>
  <si>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</si>
  <si>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</si>
  <si>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</si>
  <si>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</si>
  <si>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</si>
  <si>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</si>
  <si>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</si>
  <si>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</si>
  <si>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</si>
  <si>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</si>
  <si>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</si>
  <si>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</si>
  <si>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</si>
  <si>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</si>
  <si>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</si>
  <si>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</si>
  <si>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</si>
  <si>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</si>
  <si>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</si>
  <si>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</si>
  <si>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</si>
  <si>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</si>
  <si>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</si>
  <si>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</si>
  <si>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</si>
  <si>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</si>
  <si>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</si>
  <si>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</si>
  <si>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</si>
  <si>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</si>
  <si>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</si>
  <si>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</si>
  <si>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</si>
  <si>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</si>
  <si>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</si>
  <si>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</si>
  <si>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</si>
  <si>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</si>
  <si>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</si>
  <si>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</si>
  <si>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</si>
  <si>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</si>
  <si>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</si>
  <si>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</si>
  <si>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</si>
  <si>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</si>
  <si>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</si>
  <si>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</si>
  <si>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</si>
  <si>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</si>
  <si>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</si>
  <si>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</si>
  <si>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</si>
  <si>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</si>
  <si>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</si>
  <si>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</si>
  <si>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</si>
  <si>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</si>
  <si>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</si>
  <si>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</si>
  <si>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</si>
  <si>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</si>
  <si>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</si>
  <si>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</si>
  <si>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</si>
  <si>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</si>
  <si>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</si>
  <si>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</si>
  <si>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</si>
  <si>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</si>
  <si>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</si>
  <si>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</si>
  <si>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</si>
  <si>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</si>
  <si>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</si>
  <si>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</si>
  <si>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</si>
  <si>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</si>
  <si>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</si>
  <si>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</si>
  <si>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</si>
  <si>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</si>
  <si>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</si>
  <si>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</si>
  <si>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</si>
  <si>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</si>
  <si>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</si>
  <si>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</si>
  <si>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</si>
  <si>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</si>
  <si>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</si>
  <si>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</si>
  <si>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</si>
  <si>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</si>
  <si>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</si>
  <si>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</si>
  <si>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</si>
  <si>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</si>
  <si>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</si>
  <si>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</si>
  <si>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</si>
  <si>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</si>
  <si>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</si>
  <si>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</si>
  <si>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</si>
  <si>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</si>
  <si>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</si>
  <si>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</si>
  <si>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</si>
  <si>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</si>
  <si>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</si>
  <si>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</si>
  <si>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</si>
  <si>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</si>
  <si>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</si>
  <si>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</si>
  <si>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</si>
  <si>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</si>
  <si>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</si>
  <si>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</si>
  <si>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</si>
  <si>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</si>
  <si>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</si>
  <si>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</si>
  <si>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</si>
  <si>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</si>
  <si>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</si>
  <si>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</si>
  <si>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</si>
  <si>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</si>
  <si>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</si>
  <si>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</si>
  <si>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</si>
  <si>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</si>
  <si>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</si>
  <si>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</si>
  <si>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</si>
  <si>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</si>
  <si>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</si>
  <si>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</si>
  <si>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</si>
  <si>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</si>
  <si>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</si>
  <si>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</si>
  <si>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</si>
  <si>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</si>
  <si>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</si>
  <si>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</si>
  <si>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</si>
  <si>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</si>
  <si>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</si>
  <si>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</si>
  <si>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</si>
  <si>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</si>
  <si>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</si>
  <si>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</si>
  <si>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</si>
  <si>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</si>
  <si>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</si>
  <si>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</si>
  <si>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</si>
  <si>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</si>
  <si>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</si>
  <si>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</si>
  <si>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</si>
  <si>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</si>
  <si>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</si>
  <si>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</si>
  <si>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</si>
  <si>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</si>
  <si>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</si>
  <si>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</si>
  <si>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</si>
  <si>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</si>
  <si>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</si>
  <si>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</si>
  <si>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</si>
  <si>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</si>
  <si>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</si>
  <si>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</si>
  <si>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</si>
  <si>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</si>
  <si>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</si>
  <si>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</si>
  <si>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</si>
  <si>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</si>
  <si>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</si>
  <si>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</si>
  <si>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</si>
  <si>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</si>
  <si>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</si>
  <si>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</si>
  <si>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</si>
  <si>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</si>
  <si>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</si>
  <si>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</si>
  <si>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</si>
  <si>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</si>
  <si>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</si>
  <si>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</si>
  <si>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</si>
  <si>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</si>
  <si>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</si>
  <si>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</si>
  <si>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</si>
  <si>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</si>
  <si>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</si>
  <si>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</si>
  <si>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</si>
  <si>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</si>
  <si>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</si>
  <si>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</si>
  <si>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</si>
  <si>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</si>
  <si>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</si>
  <si>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</si>
  <si>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</si>
  <si>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</si>
  <si>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</si>
  <si>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</si>
  <si>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</si>
  <si>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</si>
  <si>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</si>
  <si>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</si>
  <si>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</si>
  <si>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</si>
  <si>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</si>
  <si>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</si>
  <si>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</si>
  <si>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</si>
  <si>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</si>
  <si>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</si>
  <si>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</si>
  <si>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</si>
  <si>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</si>
  <si>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</si>
  <si>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</si>
  <si>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</si>
  <si>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</si>
  <si>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</si>
  <si>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</si>
  <si>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</si>
  <si>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</si>
  <si>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</si>
  <si>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</si>
  <si>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</si>
  <si>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</si>
  <si>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</si>
  <si>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</si>
  <si>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</si>
  <si>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</si>
  <si>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</si>
  <si>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</si>
  <si>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</si>
  <si>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</si>
  <si>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</si>
  <si>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</si>
  <si>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</si>
  <si>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</si>
  <si>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</si>
  <si>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</si>
  <si>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</si>
  <si>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</si>
  <si>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</si>
  <si>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</si>
  <si>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</si>
  <si>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</si>
  <si>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</si>
  <si>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</si>
  <si>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</si>
  <si>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</si>
  <si>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</si>
  <si>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</si>
  <si>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</si>
  <si>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</si>
  <si>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</si>
  <si>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</si>
  <si>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</si>
  <si>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</si>
  <si>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</si>
  <si>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</si>
  <si>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</si>
  <si>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</si>
  <si>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</si>
  <si>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</si>
  <si>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</si>
  <si>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</si>
  <si>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</si>
  <si>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</si>
  <si>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</si>
  <si>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</si>
  <si>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</si>
  <si>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</si>
  <si>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</si>
  <si>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</si>
  <si>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</si>
  <si>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</si>
  <si>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</si>
  <si>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</si>
  <si>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</si>
  <si>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</si>
  <si>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</si>
  <si>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</si>
  <si>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</si>
  <si>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</si>
  <si>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</si>
  <si>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</si>
  <si>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</si>
  <si>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</si>
  <si>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</si>
  <si>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</si>
  <si>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</si>
  <si>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</si>
  <si>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</si>
  <si>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</si>
  <si>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</si>
  <si>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</si>
  <si>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</si>
  <si>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</si>
  <si>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</si>
  <si>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</si>
  <si>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</si>
  <si>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</si>
  <si>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</si>
  <si>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</si>
  <si>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</si>
  <si>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</si>
  <si>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</si>
  <si>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</si>
  <si>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</si>
  <si>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</si>
  <si>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</si>
  <si>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</si>
  <si>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</si>
  <si>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</si>
  <si>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</si>
  <si>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</si>
  <si>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</si>
  <si>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</si>
  <si>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</si>
  <si>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</si>
  <si>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</si>
  <si>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</si>
  <si>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</si>
  <si>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</si>
  <si>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</si>
  <si>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</si>
  <si>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</si>
  <si>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</si>
  <si>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</si>
  <si>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</si>
  <si>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</si>
  <si>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</si>
  <si>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</si>
  <si>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</si>
  <si>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</si>
  <si>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</si>
  <si>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</si>
  <si>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</si>
  <si>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</si>
  <si>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</si>
  <si>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</si>
  <si>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</si>
  <si>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</si>
  <si>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</si>
  <si>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</si>
  <si>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</si>
  <si>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</si>
  <si>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</si>
  <si>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</si>
  <si>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</si>
  <si>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</si>
  <si>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</si>
  <si>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</si>
  <si>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</si>
  <si>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</si>
  <si>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</si>
  <si>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</si>
  <si>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</si>
  <si>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</si>
  <si>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</si>
  <si>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</si>
  <si>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</si>
  <si>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</si>
  <si>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</si>
  <si>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</si>
  <si>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</si>
  <si>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</si>
  <si>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</si>
  <si>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</si>
  <si>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</si>
  <si>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</si>
  <si>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</si>
  <si>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</si>
  <si>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</si>
  <si>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</si>
  <si>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</si>
  <si>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</si>
  <si>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</si>
  <si>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</si>
  <si>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</si>
  <si>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</si>
  <si>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</si>
  <si>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</si>
  <si>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</si>
  <si>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</si>
  <si>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</si>
  <si>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</si>
  <si>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</si>
  <si>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</si>
  <si>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</si>
  <si>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</si>
  <si>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</si>
  <si>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</si>
  <si>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</si>
  <si>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</si>
  <si>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</si>
  <si>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</si>
  <si>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</si>
  <si>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</si>
  <si>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</si>
  <si>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</si>
  <si>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</si>
  <si>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</si>
  <si>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</si>
  <si>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</si>
  <si>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</si>
  <si>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</si>
  <si>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</si>
  <si>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</si>
  <si>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</si>
  <si>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</si>
  <si>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</si>
  <si>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</si>
  <si>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</si>
  <si>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</si>
  <si>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</si>
  <si>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</si>
  <si>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</si>
  <si>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</si>
  <si>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</si>
  <si>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</si>
  <si>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</si>
  <si>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</si>
  <si>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</si>
  <si>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</si>
  <si>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</si>
  <si>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</si>
  <si>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</si>
  <si>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</si>
  <si>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</si>
  <si>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</si>
  <si>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</si>
  <si>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</si>
  <si>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</si>
  <si>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</si>
  <si>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</si>
  <si>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</si>
  <si>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</si>
  <si>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</si>
  <si>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</si>
  <si>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</si>
  <si>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</si>
  <si>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</si>
  <si>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</si>
  <si>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</si>
  <si>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</si>
  <si>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</si>
  <si>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</si>
  <si>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</si>
  <si>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</si>
  <si>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</si>
  <si>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</si>
  <si>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</si>
  <si>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</si>
  <si>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</si>
  <si>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</si>
  <si>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</si>
  <si>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</si>
  <si>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</si>
  <si>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</si>
  <si>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</si>
  <si>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</si>
  <si>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</si>
  <si>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</si>
  <si>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</si>
  <si>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</si>
  <si>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</si>
  <si>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</si>
  <si>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</si>
  <si>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</si>
  <si>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</si>
  <si>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</si>
  <si>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</si>
  <si>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</si>
  <si>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</si>
  <si>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</si>
  <si>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</si>
  <si>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</si>
  <si>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</si>
  <si>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</si>
  <si>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</si>
  <si>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</si>
  <si>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</si>
  <si>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</si>
  <si>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</si>
  <si>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</si>
  <si>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</si>
  <si>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</si>
  <si>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</si>
  <si>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</si>
  <si>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</si>
  <si>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</si>
  <si>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</si>
  <si>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</si>
  <si>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</si>
  <si>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</si>
  <si>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</si>
  <si>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</si>
  <si>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</si>
  <si>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</si>
  <si>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</si>
  <si>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</si>
  <si>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</si>
  <si>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</si>
  <si>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</si>
  <si>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</si>
  <si>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</si>
  <si>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</si>
  <si>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</si>
  <si>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</si>
  <si>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</si>
  <si>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</si>
  <si>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</si>
  <si>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</si>
  <si>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</si>
  <si>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</si>
  <si>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</si>
  <si>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</si>
  <si>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</si>
  <si>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</si>
  <si>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</si>
  <si>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</si>
  <si>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</si>
  <si>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</si>
  <si>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</si>
  <si>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</si>
  <si>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</si>
  <si>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</si>
  <si>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</si>
  <si>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</si>
  <si>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</si>
  <si>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</si>
  <si>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</si>
  <si>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</si>
  <si>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</si>
  <si>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</si>
  <si>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</si>
  <si>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</si>
  <si>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</si>
  <si>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</si>
  <si>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</si>
  <si>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</si>
  <si>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</si>
  <si>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</si>
  <si>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</si>
  <si>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</si>
  <si>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</si>
  <si>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</si>
  <si>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</si>
  <si>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</si>
  <si>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</si>
  <si>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</si>
  <si>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</si>
  <si>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</si>
  <si>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</si>
  <si>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</si>
  <si>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</si>
  <si>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</si>
  <si>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</si>
  <si>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</si>
  <si>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</si>
  <si>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</si>
  <si>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</si>
  <si>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</si>
  <si>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</si>
  <si>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</si>
  <si>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</si>
  <si>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</si>
  <si>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</si>
  <si>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</si>
  <si>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</si>
  <si>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</si>
  <si>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</si>
  <si>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</si>
  <si>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</si>
  <si>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</si>
  <si>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</si>
  <si>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</si>
  <si>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</si>
  <si>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</si>
  <si>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</si>
  <si>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</si>
  <si>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</si>
  <si>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</si>
  <si>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</si>
  <si>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</si>
  <si>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</si>
  <si>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</si>
  <si>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</si>
  <si>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</si>
  <si>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</si>
  <si>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</si>
  <si>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</si>
  <si>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</si>
  <si>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</si>
  <si>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</si>
  <si>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</si>
  <si>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</si>
  <si>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</si>
  <si>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</si>
  <si>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</si>
  <si>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</si>
  <si>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</si>
  <si>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</si>
  <si>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</si>
  <si>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</si>
  <si>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</si>
  <si>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</si>
  <si>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</si>
  <si>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</si>
  <si>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</si>
  <si>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</si>
  <si>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</si>
  <si>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</si>
  <si>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</si>
  <si>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</si>
  <si>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</si>
  <si>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</si>
  <si>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</si>
  <si>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</si>
  <si>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</si>
  <si>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</si>
  <si>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</si>
  <si>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</si>
  <si>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</si>
  <si>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</si>
  <si>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</si>
  <si>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</si>
  <si>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</si>
  <si>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</si>
  <si>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</si>
  <si>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</si>
  <si>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</si>
  <si>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</si>
  <si>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</si>
  <si>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</si>
  <si>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</si>
  <si>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</si>
  <si>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</si>
  <si>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</si>
  <si>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</si>
  <si>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</si>
  <si>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</si>
  <si>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</si>
  <si>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</si>
  <si>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</si>
  <si>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</si>
  <si>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</si>
  <si>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</si>
  <si>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</si>
  <si>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</si>
  <si>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</si>
  <si>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</si>
  <si>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</si>
  <si>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</si>
  <si>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</si>
  <si>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</si>
  <si>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</si>
  <si>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</si>
  <si>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</si>
  <si>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</si>
  <si>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</si>
  <si>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</si>
  <si>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</si>
  <si>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</si>
  <si>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</si>
  <si>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</si>
  <si>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</si>
  <si>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</si>
  <si>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</si>
  <si>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</si>
  <si>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</si>
  <si>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</si>
  <si>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</si>
  <si>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</si>
  <si>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</si>
  <si>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</si>
  <si>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</si>
  <si>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</si>
  <si>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</si>
  <si>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</si>
  <si>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</si>
  <si>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</si>
  <si>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</si>
  <si>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</si>
  <si>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</si>
  <si>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</si>
  <si>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</si>
  <si>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</si>
  <si>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</si>
  <si>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</si>
  <si>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</si>
  <si>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</si>
  <si>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</si>
  <si>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</si>
  <si>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</si>
  <si>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</si>
  <si>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</si>
  <si>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</si>
  <si>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</si>
  <si>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</si>
  <si>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</si>
  <si>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</si>
  <si>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</si>
  <si>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</si>
  <si>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</si>
  <si>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</si>
  <si>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</si>
  <si>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</si>
  <si>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</si>
  <si>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</si>
  <si>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</si>
  <si>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</si>
  <si>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</si>
  <si>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</si>
  <si>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</si>
  <si>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</si>
  <si>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</si>
  <si>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</si>
  <si>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</si>
  <si>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</si>
  <si>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</si>
  <si>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</si>
  <si>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</si>
  <si>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</si>
  <si>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</si>
  <si>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</si>
  <si>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</si>
  <si>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</si>
  <si>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</si>
  <si>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</si>
  <si>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</si>
  <si>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</si>
  <si>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</si>
  <si>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</si>
  <si>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</si>
  <si>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</si>
  <si>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</si>
  <si>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</si>
  <si>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</si>
  <si>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</si>
  <si>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</si>
  <si>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</si>
  <si>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</si>
  <si>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</si>
  <si>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</si>
  <si>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</si>
  <si>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</si>
  <si>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</si>
  <si>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</si>
  <si>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</si>
  <si>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</si>
  <si>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</si>
  <si>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</si>
  <si>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</si>
  <si>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</si>
  <si>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</si>
  <si>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</si>
  <si>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</si>
  <si>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</si>
  <si>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</si>
  <si>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</si>
  <si>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</si>
  <si>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</si>
  <si>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</si>
  <si>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</si>
  <si>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</si>
  <si>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</si>
  <si>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</si>
  <si>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</si>
  <si>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</si>
  <si>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</si>
  <si>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</si>
  <si>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</si>
  <si>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</si>
  <si>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</si>
  <si>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</si>
  <si>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</si>
  <si>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</si>
  <si>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</si>
  <si>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</si>
  <si>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</si>
  <si>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</si>
  <si>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</si>
  <si>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</si>
  <si>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</si>
  <si>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</si>
  <si>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</si>
  <si>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</si>
  <si>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</si>
  <si>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</si>
  <si>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</si>
  <si>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</si>
  <si>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</si>
  <si>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</si>
  <si>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</si>
  <si>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</si>
  <si>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</si>
  <si>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</si>
  <si>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</si>
  <si>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</si>
  <si>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</si>
  <si>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</si>
  <si>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</si>
  <si>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</si>
  <si>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</si>
  <si>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</si>
  <si>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</si>
  <si>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</si>
  <si>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</si>
  <si>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</si>
  <si>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</si>
  <si>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</si>
  <si>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</si>
  <si>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</si>
  <si>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</si>
  <si>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</si>
  <si>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</si>
  <si>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</si>
  <si>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</si>
  <si>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</si>
  <si>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</si>
  <si>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</si>
  <si>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</si>
  <si>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</si>
  <si>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</si>
  <si>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</si>
  <si>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</si>
  <si>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</si>
  <si>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</si>
  <si>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</si>
  <si>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</si>
  <si>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</si>
  <si>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</si>
  <si>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</si>
  <si>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</si>
  <si>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</si>
  <si>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</si>
  <si>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</si>
  <si>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</si>
  <si>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</si>
  <si>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</si>
  <si>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</si>
  <si>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</si>
  <si>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</si>
  <si>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</si>
  <si>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</si>
  <si>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</si>
  <si>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</si>
  <si>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</si>
  <si>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</si>
  <si>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</si>
  <si>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</si>
  <si>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</si>
  <si>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</si>
  <si>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</si>
  <si>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</si>
  <si>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</si>
  <si>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</si>
  <si>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</si>
  <si>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</si>
  <si>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</si>
  <si>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</si>
  <si>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</si>
  <si>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</si>
  <si>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</si>
  <si>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</si>
  <si>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</si>
  <si>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</si>
  <si>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</si>
  <si>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</si>
  <si>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</si>
  <si>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</si>
  <si>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</si>
  <si>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</si>
  <si>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</si>
  <si>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</si>
  <si>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</si>
  <si>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</si>
  <si>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</si>
  <si>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</si>
  <si>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</si>
  <si>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</si>
  <si>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</si>
  <si>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</si>
  <si>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</si>
  <si>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</si>
  <si>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</si>
  <si>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</si>
  <si>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</si>
  <si>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</si>
  <si>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</si>
  <si>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</si>
  <si>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</si>
  <si>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</si>
  <si>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</si>
  <si>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</si>
  <si>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</si>
  <si>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</si>
  <si>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</si>
  <si>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</si>
  <si>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</si>
  <si>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</si>
  <si>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</si>
  <si>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</si>
  <si>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</si>
  <si>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</si>
  <si>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</si>
  <si>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</si>
  <si>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</si>
  <si>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</si>
  <si>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</si>
  <si>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</si>
  <si>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</si>
  <si>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</si>
  <si>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</si>
  <si>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</si>
  <si>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</si>
  <si>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</si>
  <si>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</si>
  <si>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</si>
  <si>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</si>
  <si>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</si>
  <si>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</si>
  <si>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</si>
  <si>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</si>
  <si>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</si>
  <si>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</si>
  <si>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</si>
  <si>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</si>
  <si>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</si>
  <si>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</si>
  <si>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</si>
  <si>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</si>
  <si>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</si>
  <si>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</si>
  <si>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</si>
  <si>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</si>
  <si>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</si>
  <si>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</si>
  <si>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</si>
  <si>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</si>
  <si>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</si>
  <si>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</si>
  <si>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</si>
  <si>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</si>
  <si>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</si>
  <si>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</si>
  <si>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</si>
  <si>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</si>
  <si>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</si>
  <si>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</si>
  <si>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</si>
  <si>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</si>
  <si>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</si>
  <si>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</si>
  <si>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</si>
  <si>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</si>
  <si>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</si>
  <si>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</si>
  <si>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</si>
  <si>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</si>
  <si>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</si>
  <si>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</si>
  <si>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</si>
  <si>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</si>
  <si>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</si>
  <si>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</si>
  <si>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</si>
  <si>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</si>
  <si>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</si>
  <si>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</si>
  <si>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</si>
  <si>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</si>
  <si>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</si>
  <si>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</si>
  <si>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</si>
  <si>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</si>
  <si>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</si>
  <si>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</si>
  <si>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</si>
  <si>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</si>
  <si>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</si>
  <si>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</si>
  <si>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</si>
  <si>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</si>
  <si>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</si>
  <si>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</si>
  <si>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</si>
  <si>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</si>
  <si>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</si>
  <si>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</si>
  <si>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</si>
  <si>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</si>
  <si>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</si>
  <si>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</si>
  <si>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</si>
  <si>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</si>
  <si>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</si>
  <si>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</si>
  <si>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</si>
  <si>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</si>
  <si>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</si>
  <si>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</si>
  <si>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</si>
  <si>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</si>
  <si>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</si>
  <si>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</si>
  <si>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</si>
  <si>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</si>
  <si>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</si>
  <si>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</si>
  <si>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</si>
  <si>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</si>
  <si>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</si>
  <si>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</si>
  <si>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</si>
  <si>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</si>
  <si>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</si>
  <si>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</si>
  <si>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</si>
  <si>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</si>
  <si>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</si>
  <si>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</si>
  <si>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</si>
  <si>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</si>
  <si>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</si>
  <si>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</si>
  <si>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</si>
  <si>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</si>
  <si>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</si>
  <si>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</si>
  <si>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</si>
  <si>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</si>
  <si>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</si>
  <si>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</si>
  <si>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</si>
  <si>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</si>
  <si>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</si>
  <si>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</si>
  <si>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</si>
  <si>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</si>
  <si>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</si>
  <si>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</si>
  <si>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</si>
  <si>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</si>
  <si>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</si>
  <si>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</si>
  <si>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</si>
  <si>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</si>
  <si>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</si>
  <si>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</si>
  <si>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</si>
  <si>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</si>
  <si>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</si>
  <si>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</si>
  <si>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</si>
  <si>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</si>
  <si>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</si>
  <si>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</si>
  <si>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</si>
  <si>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</si>
  <si>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</si>
  <si>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</si>
  <si>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</si>
  <si>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</si>
  <si>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</si>
  <si>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</si>
  <si>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</si>
  <si>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</si>
  <si>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</si>
  <si>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</si>
  <si>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</si>
  <si>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</si>
  <si>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</si>
  <si>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</si>
  <si>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</si>
  <si>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</si>
  <si>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</si>
  <si>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</si>
  <si>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</si>
  <si>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</si>
  <si>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</si>
  <si>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</si>
  <si>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</si>
  <si>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</si>
  <si>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</si>
  <si>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</si>
  <si>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</si>
  <si>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</si>
  <si>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</si>
  <si>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</si>
  <si>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</si>
  <si>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</si>
  <si>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</si>
  <si>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</si>
  <si>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</si>
  <si>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</si>
  <si>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</si>
  <si>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</si>
  <si>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</si>
  <si>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</si>
  <si>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</si>
  <si>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</si>
  <si>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</si>
  <si>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</si>
  <si>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</si>
  <si>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</si>
  <si>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</si>
  <si>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</si>
  <si>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</si>
  <si>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</si>
  <si>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</si>
  <si>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</si>
  <si>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</si>
  <si>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</si>
  <si>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</si>
  <si>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</si>
  <si>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</si>
  <si>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</si>
  <si>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</si>
  <si>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</si>
  <si>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</si>
  <si>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</si>
  <si>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</si>
  <si>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</si>
  <si>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</si>
  <si>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</si>
  <si>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</si>
  <si>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</si>
  <si>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</si>
  <si>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</si>
  <si>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</si>
  <si>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</si>
  <si>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</si>
  <si>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</si>
  <si>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</si>
  <si>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</si>
  <si>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</si>
  <si>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</si>
  <si>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</si>
  <si>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</si>
  <si>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</si>
  <si>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</si>
  <si>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</si>
  <si>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</si>
  <si>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</si>
  <si>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</si>
  <si>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</si>
  <si>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</si>
  <si>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</si>
  <si>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</si>
  <si>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</si>
  <si>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</si>
  <si>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</si>
  <si>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</si>
  <si>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</si>
  <si>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</si>
  <si>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</si>
  <si>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</si>
  <si>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</si>
  <si>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</si>
  <si>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</si>
  <si>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</si>
  <si>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</si>
  <si>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</si>
  <si>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</si>
  <si>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</si>
  <si>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</si>
  <si>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</si>
  <si>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</si>
  <si>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</si>
  <si>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</si>
  <si>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</si>
  <si>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</si>
  <si>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</si>
  <si>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</si>
  <si>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</si>
  <si>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</si>
  <si>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</si>
  <si>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</si>
  <si>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</si>
  <si>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</si>
  <si>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</si>
  <si>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</si>
  <si>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</si>
  <si>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</si>
  <si>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</si>
  <si>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</si>
  <si>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</si>
  <si>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</si>
  <si>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</si>
  <si>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</si>
  <si>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</si>
  <si>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</si>
  <si>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</si>
  <si>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</si>
  <si>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</si>
  <si>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</si>
  <si>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</si>
  <si>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</si>
  <si>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</si>
  <si>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</si>
  <si>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</si>
  <si>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</si>
  <si>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</si>
  <si>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</si>
  <si>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</si>
  <si>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</si>
  <si>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</si>
  <si>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</si>
  <si>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</si>
  <si>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</si>
  <si>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</si>
  <si>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</si>
  <si>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</si>
  <si>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</si>
  <si>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</si>
  <si>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</si>
  <si>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</si>
  <si>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</si>
  <si>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</si>
  <si>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</si>
  <si>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</si>
  <si>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</si>
  <si>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</si>
  <si>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</si>
  <si>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</si>
  <si>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</si>
  <si>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</si>
  <si>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</si>
  <si>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</si>
  <si>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</si>
  <si>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</si>
  <si>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</si>
  <si>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</si>
  <si>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</si>
  <si>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</si>
  <si>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</si>
  <si>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</si>
  <si>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</si>
  <si>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</si>
  <si>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</si>
  <si>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</si>
  <si>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</si>
  <si>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</si>
  <si>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</si>
  <si>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</si>
  <si>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</si>
  <si>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</si>
  <si>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</si>
  <si>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</si>
  <si>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</si>
  <si>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</si>
  <si>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</si>
  <si>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</si>
  <si>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</si>
  <si>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</si>
  <si>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</si>
  <si>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</si>
  <si>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</si>
  <si>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</si>
  <si>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</si>
  <si>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</si>
  <si>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</si>
  <si>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</si>
  <si>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</si>
  <si>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</si>
  <si>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</si>
  <si>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</si>
  <si>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</si>
  <si>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</si>
  <si>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</si>
  <si>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</si>
  <si>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</si>
  <si>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</si>
  <si>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</si>
  <si>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</si>
  <si>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</si>
  <si>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</si>
  <si>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</si>
  <si>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</si>
  <si>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</si>
  <si>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</si>
  <si>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</si>
  <si>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</si>
  <si>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</si>
  <si>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</si>
  <si>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</si>
  <si>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</si>
  <si>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</si>
  <si>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</si>
  <si>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</si>
  <si>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</si>
  <si>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</si>
  <si>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</si>
  <si>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</si>
  <si>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</si>
  <si>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</si>
  <si>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</si>
  <si>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</si>
  <si>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</si>
  <si>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</si>
  <si>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</si>
  <si>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</si>
  <si>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</si>
  <si>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</si>
  <si>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</si>
  <si>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</si>
  <si>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</si>
  <si>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</si>
  <si>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</si>
  <si>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</si>
  <si>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</si>
  <si>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</si>
  <si>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</si>
  <si>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</si>
  <si>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</si>
  <si>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</si>
  <si>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</si>
  <si>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</si>
  <si>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</si>
  <si>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</si>
  <si>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</si>
  <si>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</si>
  <si>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</si>
  <si>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</si>
  <si>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</si>
  <si>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</si>
  <si>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</si>
  <si>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</si>
  <si>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</si>
  <si>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</si>
  <si>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</si>
  <si>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</si>
  <si>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</si>
  <si>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</si>
  <si>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</si>
  <si>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</si>
  <si>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</si>
  <si>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</si>
  <si>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</si>
  <si>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</si>
  <si>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</si>
  <si>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</si>
  <si>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</si>
  <si>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</si>
  <si>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</si>
  <si>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</si>
  <si>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</si>
  <si>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</si>
  <si>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</si>
  <si>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</si>
  <si>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</si>
  <si>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</si>
  <si>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</si>
  <si>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</si>
  <si>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</si>
  <si>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</si>
  <si>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</si>
  <si>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</si>
  <si>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</si>
  <si>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</si>
  <si>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</si>
  <si>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</si>
  <si>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</si>
  <si>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</si>
  <si>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</si>
  <si>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</si>
  <si>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</si>
  <si>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</si>
  <si>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</si>
  <si>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</si>
  <si>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</si>
  <si>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</si>
  <si>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</si>
  <si>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</si>
  <si>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</si>
  <si>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</si>
  <si>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</si>
  <si>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</si>
  <si>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</si>
  <si>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</si>
  <si>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</si>
  <si>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</si>
  <si>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</si>
  <si>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</si>
  <si>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</si>
  <si>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</si>
  <si>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</si>
  <si>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</si>
  <si>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</si>
  <si>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</si>
  <si>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</si>
  <si>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</si>
  <si>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</si>
  <si>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</si>
  <si>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</si>
  <si>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</si>
  <si>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</si>
  <si>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</si>
  <si>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</si>
  <si>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</si>
  <si>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</si>
  <si>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</si>
  <si>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</si>
  <si>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</si>
  <si>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</si>
  <si>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</si>
  <si>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</si>
  <si>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</si>
  <si>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</si>
  <si>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</si>
  <si>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</si>
  <si>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</si>
  <si>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</si>
  <si>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</si>
  <si>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</si>
  <si>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</si>
  <si>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</si>
  <si>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</si>
  <si>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</si>
  <si>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</si>
  <si>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</si>
  <si>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</si>
  <si>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</si>
  <si>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</si>
  <si>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</si>
  <si>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</si>
  <si>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</si>
  <si>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</si>
  <si>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</si>
  <si>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</si>
  <si>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</si>
  <si>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</si>
  <si>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</si>
  <si>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</si>
  <si>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</si>
  <si>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</si>
  <si>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</si>
  <si>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</si>
  <si>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</si>
  <si>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</si>
  <si>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</si>
  <si>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</si>
  <si>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</si>
  <si>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</si>
  <si>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</si>
  <si>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</si>
  <si>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</si>
  <si>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</si>
  <si>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</si>
  <si>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</si>
  <si>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</si>
  <si>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</si>
  <si>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</si>
  <si>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</si>
  <si>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</si>
  <si>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</si>
  <si>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</si>
  <si>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</si>
  <si>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</si>
  <si>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</si>
  <si>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</si>
  <si>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</si>
  <si>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</si>
  <si>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</si>
  <si>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</si>
  <si>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</si>
  <si>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</si>
  <si>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</si>
  <si>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</si>
  <si>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</si>
  <si>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</si>
  <si>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</si>
  <si>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</si>
  <si>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</si>
  <si>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</si>
  <si>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</si>
  <si>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</si>
  <si>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</si>
  <si>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</si>
  <si>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</si>
  <si>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</si>
  <si>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</si>
  <si>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</si>
  <si>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</si>
  <si>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</si>
  <si>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</si>
  <si>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</si>
  <si>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</si>
  <si>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</si>
  <si>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</si>
  <si>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</si>
  <si>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</si>
  <si>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</si>
  <si>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</si>
  <si>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</si>
  <si>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</si>
  <si>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</si>
  <si>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</si>
  <si>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</si>
  <si>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</si>
  <si>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</si>
  <si>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</si>
  <si>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</si>
  <si>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</si>
  <si>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</si>
  <si>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</si>
  <si>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</si>
  <si>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</si>
  <si>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</si>
  <si>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</si>
  <si>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</si>
  <si>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</si>
  <si>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</si>
  <si>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</si>
  <si>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</si>
  <si>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</si>
  <si>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</si>
  <si>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</si>
  <si>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</si>
  <si>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</si>
  <si>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</si>
  <si>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</si>
  <si>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</si>
  <si>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</si>
  <si>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</si>
  <si>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</si>
  <si>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</si>
  <si>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</si>
  <si>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</si>
  <si>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</si>
  <si>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</si>
  <si>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</si>
  <si>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</si>
  <si>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</si>
  <si>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</si>
  <si>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</si>
  <si>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</si>
  <si>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</si>
  <si>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</si>
  <si>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</si>
  <si>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</si>
  <si>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</si>
  <si>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</si>
  <si>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</si>
  <si>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</si>
  <si>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</si>
  <si>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</si>
  <si>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</si>
  <si>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</si>
  <si>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</si>
  <si>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</si>
  <si>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</si>
  <si>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</si>
  <si>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</si>
  <si>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</si>
  <si>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</si>
  <si>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</si>
  <si>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</si>
  <si>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</si>
  <si>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</si>
  <si>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</si>
  <si>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</si>
  <si>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</si>
  <si>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</si>
  <si>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</si>
  <si>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</si>
  <si>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</si>
  <si>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</si>
  <si>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</si>
  <si>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</si>
  <si>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</si>
  <si>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</si>
  <si>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</si>
  <si>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</si>
  <si>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</si>
  <si>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</si>
  <si>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</si>
  <si>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</si>
  <si>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</si>
  <si>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</si>
  <si>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</si>
  <si>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</si>
  <si>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</si>
  <si>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</si>
  <si>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</si>
  <si>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</si>
  <si>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</si>
  <si>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</si>
  <si>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</si>
  <si>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</si>
  <si>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</si>
  <si>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</si>
  <si>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</si>
  <si>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</si>
  <si>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</si>
  <si>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</si>
  <si>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</si>
  <si>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</si>
  <si>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</si>
  <si>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</si>
  <si>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</si>
  <si>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</si>
  <si>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</si>
  <si>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</si>
  <si>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</si>
  <si>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</si>
  <si>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</si>
  <si>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</si>
  <si>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</si>
  <si>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</si>
  <si>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</si>
  <si>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</si>
  <si>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</si>
  <si>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</si>
  <si>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</si>
  <si>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</si>
  <si>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</si>
  <si>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</si>
  <si>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</si>
  <si>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</si>
  <si>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</si>
  <si>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</si>
  <si>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</si>
  <si>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</si>
  <si>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</si>
  <si>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</si>
  <si>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</si>
  <si>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</si>
  <si>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</si>
  <si>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</si>
  <si>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</si>
  <si>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</si>
  <si>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</si>
  <si>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</si>
  <si>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</si>
  <si>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</si>
  <si>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</si>
  <si>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</si>
  <si>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</si>
  <si>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</si>
  <si>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</si>
  <si>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</si>
  <si>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</si>
  <si>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</si>
  <si>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</si>
  <si>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</si>
  <si>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</si>
  <si>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</si>
  <si>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</si>
  <si>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</si>
  <si>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</si>
  <si>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</si>
  <si>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</si>
  <si>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</si>
  <si>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</si>
  <si>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</si>
  <si>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</si>
  <si>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</si>
  <si>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</si>
  <si>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</si>
  <si>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</si>
  <si>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</si>
  <si>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</si>
  <si>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</si>
  <si>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</si>
  <si>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</si>
  <si>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</si>
  <si>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</si>
  <si>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</si>
  <si>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</si>
  <si>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</si>
  <si>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</si>
  <si>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</si>
  <si>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</si>
  <si>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</si>
  <si>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</si>
  <si>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</si>
  <si>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</si>
  <si>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</si>
  <si>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</si>
  <si>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</si>
  <si>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</si>
  <si>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</si>
  <si>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</si>
  <si>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</si>
  <si>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</si>
  <si>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</si>
  <si>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</si>
  <si>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</si>
  <si>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</si>
  <si>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</si>
  <si>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</si>
  <si>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</si>
  <si>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</si>
  <si>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</si>
  <si>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</si>
  <si>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</si>
  <si>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</si>
  <si>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</si>
  <si>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</si>
  <si>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</si>
  <si>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</si>
  <si>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</si>
  <si>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</si>
  <si>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</si>
  <si>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</si>
  <si>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</si>
  <si>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</si>
  <si>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</si>
  <si>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</si>
  <si>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</si>
  <si>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</si>
  <si>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</si>
  <si>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</si>
  <si>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</si>
  <si>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</si>
  <si>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</si>
  <si>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</si>
  <si>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</si>
  <si>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</si>
  <si>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</si>
  <si>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</si>
  <si>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</si>
  <si>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</si>
  <si>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</si>
  <si>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</si>
  <si>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</si>
  <si>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</si>
  <si>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</si>
  <si>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</si>
  <si>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</si>
  <si>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</si>
  <si>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</si>
  <si>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</si>
  <si>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</si>
  <si>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</si>
  <si>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</si>
  <si>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</si>
  <si>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</si>
  <si>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</si>
  <si>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</si>
  <si>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</si>
  <si>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</si>
  <si>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</si>
  <si>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</si>
  <si>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</si>
  <si>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</si>
  <si>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</si>
  <si>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</si>
  <si>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</si>
  <si>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</si>
  <si>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</si>
  <si>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</si>
  <si>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</si>
  <si>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</si>
  <si>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</si>
  <si>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</si>
  <si>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</si>
  <si>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</si>
  <si>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</si>
  <si>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</si>
  <si>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</si>
  <si>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</si>
  <si>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</si>
  <si>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</si>
  <si>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</si>
  <si>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</si>
  <si>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</si>
  <si>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</si>
  <si>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</si>
  <si>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</si>
  <si>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</si>
  <si>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</si>
  <si>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</si>
  <si>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</si>
  <si>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</si>
  <si>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</si>
  <si>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</si>
  <si>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</si>
  <si>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</si>
  <si>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</si>
  <si>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</si>
  <si>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</si>
  <si>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</si>
  <si>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</si>
  <si>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</si>
  <si>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</si>
  <si>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</si>
  <si>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</si>
  <si>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</si>
  <si>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</si>
  <si>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</si>
  <si>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</si>
  <si>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</si>
  <si>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</si>
  <si>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</si>
  <si>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</si>
  <si>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</si>
  <si>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</si>
  <si>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</si>
  <si>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</si>
  <si>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</si>
  <si>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</si>
  <si>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</si>
  <si>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</si>
  <si>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</si>
  <si>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</si>
  <si>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</si>
  <si>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</si>
  <si>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</si>
  <si>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</si>
  <si>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</si>
  <si>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</si>
  <si>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</si>
  <si>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</si>
  <si>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</si>
  <si>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</si>
  <si>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</si>
  <si>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</si>
  <si>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</si>
  <si>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</si>
  <si>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</si>
  <si>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</si>
  <si>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</si>
  <si>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</si>
  <si>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</si>
  <si>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</si>
  <si>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</si>
  <si>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</si>
  <si>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</si>
  <si>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</si>
  <si>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</si>
  <si>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</si>
  <si>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</si>
  <si>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</si>
  <si>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</si>
  <si>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</si>
  <si>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</si>
  <si>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</si>
  <si>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</si>
  <si>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</si>
  <si>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</si>
  <si>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</si>
  <si>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</si>
  <si>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</si>
  <si>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</si>
  <si>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</si>
  <si>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</si>
  <si>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</si>
  <si>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</si>
  <si>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</si>
  <si>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</si>
  <si>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</si>
  <si>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</si>
  <si>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</si>
  <si>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</si>
  <si>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</si>
  <si>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</si>
  <si>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</si>
  <si>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</si>
  <si>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</si>
  <si>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</si>
  <si>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</si>
  <si>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</si>
  <si>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</si>
  <si>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</si>
  <si>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</si>
  <si>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</si>
  <si>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</si>
  <si>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</si>
  <si>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</si>
  <si>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</si>
  <si>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</si>
  <si>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</si>
  <si>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</si>
  <si>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</si>
  <si>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</si>
  <si>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</si>
  <si>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</si>
  <si>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</si>
  <si>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</si>
  <si>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</si>
  <si>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</si>
  <si>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</si>
  <si>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</si>
  <si>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</si>
  <si>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</si>
  <si>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</si>
  <si>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</si>
  <si>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</si>
  <si>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</si>
  <si>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</si>
  <si>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</si>
  <si>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</si>
  <si>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</si>
  <si>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</si>
  <si>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</si>
  <si>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</si>
  <si>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</si>
  <si>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</si>
  <si>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</si>
  <si>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</si>
  <si>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</si>
  <si>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</si>
  <si>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</si>
  <si>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</si>
  <si>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</si>
  <si>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</si>
  <si>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</si>
  <si>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</si>
  <si>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</si>
  <si>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</si>
  <si>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</si>
  <si>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</si>
  <si>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</si>
  <si>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</si>
  <si>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</si>
  <si>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</si>
  <si>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</si>
  <si>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</si>
  <si>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</si>
  <si>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</si>
  <si>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</si>
  <si>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</si>
  <si>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</si>
  <si>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</si>
  <si>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</si>
  <si>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</si>
  <si>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</si>
  <si>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</si>
  <si>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</si>
  <si>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</si>
  <si>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</si>
  <si>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</si>
  <si>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</si>
  <si>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</si>
  <si>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</si>
  <si>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</si>
  <si>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</si>
  <si>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</si>
  <si>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</si>
  <si>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</si>
  <si>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</si>
  <si>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</si>
  <si>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</si>
  <si>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</si>
  <si>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</si>
  <si>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</si>
  <si>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</si>
  <si>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</si>
  <si>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</si>
  <si>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</si>
  <si>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</si>
  <si>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</si>
  <si>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</si>
  <si>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</si>
  <si>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</si>
  <si>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</si>
  <si>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</si>
  <si>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</si>
  <si>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</si>
  <si>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</si>
  <si>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</si>
  <si>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</si>
  <si>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</si>
  <si>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</si>
  <si>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</si>
  <si>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</si>
  <si>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</si>
  <si>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</si>
  <si>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</si>
  <si>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</si>
  <si>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</si>
  <si>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</si>
  <si>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</si>
  <si>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</si>
  <si>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</si>
  <si>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</si>
  <si>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</si>
  <si>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</si>
  <si>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</si>
  <si>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</si>
  <si>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</si>
  <si>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</si>
  <si>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</si>
  <si>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</si>
  <si>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</si>
  <si>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</si>
  <si>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</si>
  <si>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</si>
  <si>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</si>
  <si>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</si>
  <si>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</si>
  <si>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</si>
  <si>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</si>
  <si>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</si>
  <si>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</si>
  <si>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</si>
  <si>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</si>
  <si>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</si>
  <si>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</si>
  <si>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</si>
  <si>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</si>
  <si>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</si>
  <si>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</si>
  <si>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</si>
  <si>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</si>
  <si>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</si>
  <si>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</si>
  <si>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</si>
  <si>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</si>
  <si>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</si>
  <si>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</si>
  <si>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</si>
  <si>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</si>
  <si>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</si>
  <si>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</si>
  <si>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</si>
  <si>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</si>
  <si>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</si>
  <si>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</si>
  <si>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</si>
  <si>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</si>
  <si>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</si>
  <si>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</si>
  <si>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</si>
  <si>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</si>
  <si>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</si>
  <si>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</si>
  <si>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</si>
  <si>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</si>
  <si>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</si>
  <si>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</si>
  <si>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</si>
  <si>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</si>
  <si>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</si>
  <si>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</si>
  <si>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</si>
  <si>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</si>
  <si>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</si>
  <si>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</si>
  <si>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</si>
  <si>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</si>
  <si>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</si>
  <si>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</si>
  <si>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</si>
  <si>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</si>
  <si>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</si>
  <si>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</si>
  <si>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</si>
  <si>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</si>
  <si>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</si>
  <si>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</si>
  <si>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</si>
  <si>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</si>
  <si>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</si>
  <si>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</si>
  <si>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</si>
  <si>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</si>
  <si>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</si>
  <si>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</si>
  <si>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</si>
  <si>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</si>
  <si>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</si>
  <si>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</si>
  <si>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</si>
  <si>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</si>
  <si>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</si>
  <si>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</si>
  <si>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</si>
  <si>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</si>
  <si>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</si>
  <si>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</si>
  <si>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</si>
  <si>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</si>
  <si>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</si>
  <si>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</si>
  <si>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</si>
  <si>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</si>
  <si>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</si>
  <si>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</si>
  <si>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</si>
  <si>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</si>
  <si>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</si>
  <si>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</si>
  <si>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</si>
  <si>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</si>
  <si>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</si>
  <si>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</si>
  <si>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</si>
  <si>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</si>
  <si>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</si>
  <si>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</si>
  <si>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</si>
  <si>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</si>
  <si>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</si>
  <si>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</si>
  <si>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</si>
  <si>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</si>
  <si>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</si>
  <si>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</si>
  <si>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</si>
  <si>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</si>
  <si>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</si>
  <si>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</si>
  <si>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</si>
  <si>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</si>
  <si>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</si>
  <si>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</si>
  <si>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</si>
  <si>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</si>
  <si>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</si>
  <si>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</si>
  <si>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</si>
  <si>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</si>
  <si>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</si>
  <si>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</si>
  <si>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</si>
  <si>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</si>
  <si>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</si>
  <si>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</si>
  <si>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</si>
  <si>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</si>
  <si>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</si>
  <si>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</si>
  <si>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</si>
  <si>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</si>
  <si>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</si>
  <si>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</si>
  <si>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</si>
  <si>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</si>
  <si>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</si>
  <si>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</si>
  <si>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</si>
  <si>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</si>
  <si>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</si>
  <si>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</si>
  <si>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</si>
  <si>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</si>
  <si>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</si>
  <si>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</si>
  <si>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</si>
  <si>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</si>
  <si>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</si>
  <si>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</si>
  <si>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</si>
  <si>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</si>
  <si>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</si>
  <si>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</si>
  <si>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</si>
  <si>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</si>
  <si>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</si>
  <si>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</si>
  <si>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</si>
  <si>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</si>
  <si>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</si>
  <si>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</si>
  <si>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</si>
  <si>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</si>
  <si>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</si>
  <si>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</si>
  <si>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</si>
  <si>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</si>
  <si>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</si>
  <si>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</si>
  <si>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</si>
  <si>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</si>
  <si>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</si>
  <si>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</si>
  <si>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</si>
  <si>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</si>
  <si>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</si>
  <si>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</si>
  <si>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</si>
  <si>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</si>
  <si>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</si>
  <si>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</si>
  <si>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</si>
  <si>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</si>
  <si>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</si>
  <si>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</si>
  <si>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</si>
  <si>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</si>
  <si>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</si>
  <si>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</si>
  <si>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</si>
  <si>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</si>
  <si>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</si>
  <si>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</si>
  <si>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</si>
  <si>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</si>
  <si>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</si>
  <si>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</si>
  <si>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</si>
  <si>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</si>
  <si>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</si>
  <si>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</si>
  <si>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</si>
  <si>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</si>
  <si>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</si>
  <si>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</si>
  <si>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</si>
  <si>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</si>
  <si>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</si>
  <si>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</si>
  <si>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</si>
  <si>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</si>
  <si>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</si>
  <si>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</si>
  <si>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</si>
  <si>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</si>
  <si>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</si>
  <si>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</si>
  <si>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</si>
  <si>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</si>
  <si>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</si>
  <si>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</si>
  <si>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</si>
  <si>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</si>
  <si>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</si>
  <si>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</si>
  <si>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</si>
  <si>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</si>
  <si>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</si>
  <si>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</si>
  <si>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</si>
  <si>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</si>
  <si>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</si>
  <si>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</si>
  <si>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</si>
  <si>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</si>
  <si>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</si>
  <si>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</si>
  <si>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</si>
  <si>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</si>
  <si>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</si>
  <si>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</si>
  <si>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</si>
  <si>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</si>
  <si>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</si>
  <si>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</si>
  <si>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</si>
  <si>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</si>
  <si>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</si>
  <si>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</si>
  <si>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</si>
  <si>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</si>
  <si>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</si>
  <si>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</si>
  <si>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</si>
  <si>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</si>
  <si>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</si>
  <si>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</si>
  <si>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</si>
  <si>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</si>
  <si>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</si>
  <si>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</si>
  <si>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</si>
  <si>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</si>
  <si>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</si>
  <si>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</si>
  <si>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</si>
  <si>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</si>
  <si>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</si>
  <si>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</si>
  <si>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</si>
  <si>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</si>
  <si>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</si>
  <si>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</si>
  <si>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</si>
  <si>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</si>
  <si>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</si>
  <si>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</si>
  <si>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</si>
  <si>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</si>
  <si>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</si>
  <si>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</si>
  <si>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</si>
  <si>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</si>
  <si>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</si>
  <si>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</si>
  <si>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</si>
  <si>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</si>
  <si>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</si>
  <si>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</si>
  <si>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</si>
  <si>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</si>
  <si>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</si>
  <si>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</si>
  <si>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</si>
  <si>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</si>
  <si>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</si>
  <si>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</si>
  <si>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</si>
  <si>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</si>
  <si>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</si>
  <si>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</si>
  <si>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</si>
  <si>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</si>
  <si>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</si>
  <si>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</si>
  <si>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</si>
  <si>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</si>
  <si>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</si>
  <si>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</si>
  <si>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</si>
  <si>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</si>
  <si>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</si>
  <si>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</si>
  <si>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</si>
  <si>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</si>
  <si>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</si>
  <si>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</si>
  <si>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</si>
  <si>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</si>
  <si>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</si>
  <si>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</si>
  <si>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</si>
  <si>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</si>
  <si>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</si>
  <si>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</si>
  <si>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</si>
  <si>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</si>
  <si>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</si>
  <si>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</si>
  <si>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</si>
  <si>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</si>
  <si>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</si>
  <si>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</si>
  <si>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</si>
  <si>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</si>
  <si>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</si>
  <si>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</si>
  <si>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</si>
  <si>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</si>
  <si>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</si>
  <si>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</si>
  <si>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</si>
  <si>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</si>
  <si>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</si>
  <si>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</si>
  <si>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</si>
  <si>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</si>
  <si>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</si>
  <si>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</si>
  <si>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</si>
  <si>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</si>
  <si>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</si>
  <si>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</si>
  <si>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</si>
  <si>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</si>
  <si>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</si>
  <si>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</si>
  <si>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</si>
  <si>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</si>
  <si>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</si>
  <si>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</si>
  <si>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</si>
  <si>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</si>
  <si>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</si>
  <si>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</si>
  <si>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</si>
  <si>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</si>
  <si>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</si>
  <si>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</si>
  <si>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</si>
  <si>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</si>
  <si>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</si>
  <si>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</si>
  <si>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</si>
  <si>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</si>
  <si>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</si>
  <si>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</si>
  <si>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</si>
  <si>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</si>
  <si>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</si>
  <si>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</si>
  <si>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</si>
  <si>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</si>
  <si>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</si>
  <si>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</si>
  <si>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</si>
  <si>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</si>
  <si>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</si>
  <si>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</si>
  <si>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</si>
  <si>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</si>
  <si>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</si>
  <si>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</si>
  <si>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</si>
  <si>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</si>
  <si>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</si>
  <si>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</si>
  <si>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</si>
  <si>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</si>
  <si>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</si>
  <si>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</si>
  <si>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</si>
  <si>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</si>
  <si>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</si>
  <si>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</si>
  <si>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</si>
  <si>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</si>
  <si>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</si>
  <si>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</si>
  <si>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</si>
  <si>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</si>
  <si>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</si>
  <si>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</si>
  <si>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</si>
  <si>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</si>
  <si>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</si>
  <si>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</si>
  <si>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</si>
  <si>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</si>
  <si>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</si>
  <si>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</si>
  <si>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</si>
  <si>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</si>
  <si>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</si>
  <si>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</si>
  <si>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</si>
  <si>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</si>
  <si>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</si>
  <si>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</si>
  <si>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</si>
  <si>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</si>
  <si>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</si>
  <si>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</si>
  <si>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</si>
  <si>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</si>
  <si>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</si>
  <si>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</si>
  <si>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</si>
  <si>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</si>
  <si>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</si>
  <si>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</si>
  <si>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</si>
  <si>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</si>
  <si>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</si>
  <si>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</si>
  <si>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</si>
  <si>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</si>
  <si>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</si>
  <si>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</si>
  <si>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</si>
  <si>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</si>
  <si>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</si>
  <si>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</si>
  <si>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</si>
  <si>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</si>
  <si>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</si>
  <si>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</si>
  <si>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</si>
  <si>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</si>
  <si>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</si>
  <si>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</si>
  <si>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</si>
  <si>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</si>
  <si>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</si>
  <si>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</si>
  <si>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</si>
  <si>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</si>
  <si>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</si>
  <si>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</si>
  <si>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</si>
  <si>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</si>
  <si>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</si>
  <si>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</si>
  <si>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</si>
  <si>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</si>
  <si>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</si>
  <si>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</si>
  <si>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</si>
  <si>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</si>
  <si>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</si>
  <si>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</si>
  <si>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</si>
  <si>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</si>
  <si>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</si>
  <si>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</si>
  <si>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</si>
  <si>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</si>
  <si>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</si>
  <si>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</si>
  <si>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</si>
  <si>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</si>
  <si>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</si>
  <si>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</si>
  <si>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</si>
  <si>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</si>
  <si>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</si>
  <si>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</si>
  <si>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</si>
  <si>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</si>
  <si>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</si>
  <si>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</si>
  <si>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</si>
  <si>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</si>
  <si>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</si>
  <si>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</si>
  <si>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</si>
  <si>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</si>
  <si>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</si>
  <si>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</si>
  <si>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</si>
  <si>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</si>
  <si>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</si>
  <si>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</si>
  <si>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</si>
  <si>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</si>
  <si>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</si>
  <si>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</si>
  <si>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</si>
  <si>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</si>
  <si>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</si>
  <si>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</si>
  <si>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</si>
  <si>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</si>
  <si>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</si>
  <si>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</si>
  <si>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</si>
  <si>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</si>
  <si>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</si>
  <si>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</si>
  <si>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</si>
  <si>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</si>
  <si>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</si>
  <si>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</si>
  <si>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</si>
  <si>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</si>
  <si>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</si>
  <si>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</si>
  <si>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</si>
  <si>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</si>
  <si>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</si>
  <si>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</si>
  <si>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</si>
  <si>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</si>
  <si>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</si>
  <si>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</si>
  <si>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</si>
  <si>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</si>
  <si>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</si>
  <si>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</si>
  <si>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</si>
  <si>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</si>
  <si>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</si>
  <si>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</si>
  <si>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</si>
  <si>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</si>
  <si>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</si>
  <si>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</si>
  <si>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</si>
  <si>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</si>
  <si>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</si>
  <si>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</si>
  <si>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</si>
  <si>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</si>
  <si>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</si>
  <si>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</si>
  <si>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</si>
  <si>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</si>
  <si>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</si>
  <si>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</si>
  <si>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</si>
  <si>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</si>
  <si>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</si>
  <si>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</si>
  <si>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</si>
  <si>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</si>
  <si>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</si>
  <si>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</si>
  <si>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</si>
  <si>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</si>
  <si>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</si>
  <si>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</si>
  <si>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</si>
  <si>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</si>
  <si>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</si>
  <si>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</si>
  <si>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</si>
  <si>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</si>
  <si>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</si>
  <si>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</si>
  <si>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</si>
  <si>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</si>
  <si>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</si>
  <si>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</si>
  <si>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</si>
  <si>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</si>
  <si>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</si>
  <si>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</si>
  <si>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</si>
  <si>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</si>
  <si>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</si>
  <si>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</si>
  <si>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</si>
  <si>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</si>
  <si>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</si>
  <si>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</si>
  <si>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</si>
  <si>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</si>
  <si>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</si>
  <si>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</si>
  <si>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</si>
  <si>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</si>
  <si>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</si>
  <si>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</si>
  <si>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</si>
  <si>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</si>
  <si>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</si>
  <si>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</si>
  <si>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</si>
  <si>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</si>
  <si>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</si>
  <si>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</si>
  <si>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</si>
  <si>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</si>
  <si>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</si>
  <si>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</si>
  <si>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</si>
  <si>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</si>
  <si>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</si>
  <si>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</si>
  <si>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</si>
  <si>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</si>
  <si>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</si>
  <si>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</si>
  <si>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</si>
  <si>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</si>
  <si>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</si>
  <si>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</si>
  <si>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</si>
  <si>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</si>
  <si>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</si>
  <si>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</si>
  <si>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</si>
  <si>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</si>
  <si>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</si>
  <si>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</si>
  <si>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</si>
  <si>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</si>
  <si>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</si>
  <si>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</si>
  <si>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</si>
  <si>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</si>
  <si>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</si>
  <si>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</si>
  <si>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</si>
  <si>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</si>
  <si>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</si>
  <si>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</si>
  <si>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</si>
  <si>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</si>
  <si>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</si>
  <si>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</si>
  <si>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</si>
  <si>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</si>
  <si>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</si>
  <si>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</si>
  <si>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</si>
  <si>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</si>
  <si>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</si>
  <si>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</si>
  <si>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</si>
  <si>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</si>
  <si>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</si>
  <si>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</si>
  <si>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</si>
  <si>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</si>
  <si>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</si>
  <si>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</si>
  <si>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</si>
  <si>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</si>
  <si>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</si>
  <si>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</si>
  <si>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</si>
  <si>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</si>
  <si>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</si>
  <si>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</si>
  <si>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</si>
  <si>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</si>
  <si>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</si>
  <si>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</si>
  <si>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</si>
  <si>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</si>
  <si>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</si>
  <si>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</si>
  <si>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</si>
  <si>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</si>
  <si>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</si>
  <si>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</si>
  <si>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</si>
  <si>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</si>
  <si>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</si>
  <si>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</si>
  <si>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</si>
  <si>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</si>
  <si>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</si>
  <si>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</si>
  <si>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</si>
  <si>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</si>
  <si>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</si>
  <si>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</si>
  <si>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</si>
  <si>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</si>
  <si>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</si>
  <si>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</si>
  <si>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</si>
  <si>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</si>
  <si>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</si>
  <si>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</si>
  <si>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</si>
  <si>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</si>
  <si>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</si>
  <si>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</si>
  <si>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</si>
  <si>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</si>
  <si>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</si>
  <si>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</si>
  <si>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</si>
  <si>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</si>
  <si>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</si>
  <si>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</si>
  <si>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</si>
  <si>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</si>
  <si>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</si>
  <si>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</si>
  <si>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</si>
  <si>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</si>
  <si>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</si>
  <si>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</si>
  <si>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</si>
  <si>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</si>
  <si>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</si>
  <si>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</si>
  <si>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</si>
  <si>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</si>
  <si>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</si>
  <si>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</si>
  <si>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</si>
  <si>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</si>
  <si>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</si>
  <si>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</si>
  <si>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</si>
  <si>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</si>
  <si>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</si>
  <si>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</si>
  <si>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</si>
  <si>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</si>
  <si>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</si>
  <si>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</si>
  <si>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</si>
  <si>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</si>
  <si>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</si>
  <si>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</si>
  <si>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</si>
  <si>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</si>
  <si>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</si>
  <si>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</si>
  <si>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</si>
  <si>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</si>
  <si>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</si>
  <si>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</si>
  <si>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</si>
  <si>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</si>
  <si>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</si>
  <si>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</si>
  <si>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</si>
  <si>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</si>
  <si>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</si>
  <si>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</si>
  <si>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</si>
  <si>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</si>
  <si>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</si>
  <si>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</si>
  <si>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</si>
  <si>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</si>
  <si>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</si>
  <si>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</si>
  <si>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</si>
  <si>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</si>
  <si>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</si>
  <si>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</si>
  <si>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</si>
  <si>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</si>
  <si>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</si>
  <si>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</si>
  <si>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</si>
  <si>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</si>
  <si>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</si>
  <si>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</si>
  <si>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</si>
  <si>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</si>
  <si>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</si>
  <si>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</si>
  <si>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</si>
  <si>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</si>
  <si>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</si>
  <si>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</si>
  <si>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</si>
  <si>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</si>
  <si>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</si>
  <si>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</si>
  <si>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</si>
  <si>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</si>
  <si>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</si>
  <si>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</si>
  <si>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</si>
  <si>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</si>
  <si>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</si>
  <si>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</si>
  <si>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</si>
  <si>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</si>
  <si>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</si>
  <si>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</si>
  <si>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</si>
  <si>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</si>
  <si>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</si>
  <si>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</si>
  <si>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</si>
  <si>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</si>
  <si>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</si>
  <si>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</si>
  <si>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</si>
  <si>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</si>
  <si>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</si>
  <si>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</si>
  <si>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</si>
  <si>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</si>
  <si>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</si>
  <si>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</si>
  <si>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</si>
  <si>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</si>
  <si>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</si>
  <si>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</si>
  <si>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</si>
  <si>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</si>
  <si>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</si>
  <si>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</si>
  <si>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</si>
  <si>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</si>
  <si>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</si>
  <si>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</si>
  <si>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</si>
  <si>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</si>
  <si>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</si>
  <si>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</si>
  <si>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</si>
  <si>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</si>
  <si>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</si>
  <si>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</si>
  <si>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</si>
  <si>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</si>
  <si>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</si>
  <si>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</si>
  <si>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</si>
  <si>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</si>
  <si>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</si>
  <si>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</si>
  <si>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</si>
  <si>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</si>
  <si>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</si>
  <si>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</si>
  <si>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</si>
  <si>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</si>
  <si>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</si>
  <si>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</si>
  <si>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</si>
  <si>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</si>
  <si>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</si>
  <si>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</si>
  <si>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</si>
  <si>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</si>
  <si>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</si>
  <si>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</si>
  <si>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</si>
  <si>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</si>
  <si>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</si>
  <si>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</si>
  <si>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</si>
  <si>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</si>
  <si>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</si>
  <si>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</si>
  <si>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</si>
  <si>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</si>
  <si>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</si>
  <si>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</si>
  <si>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</si>
  <si>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</si>
  <si>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</si>
  <si>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</si>
  <si>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</si>
  <si>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</si>
  <si>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</si>
  <si>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</si>
  <si>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</si>
  <si>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</si>
  <si>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</si>
  <si>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</si>
  <si>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</si>
  <si>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</si>
  <si>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</si>
  <si>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</si>
  <si>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</si>
  <si>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</si>
  <si>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</si>
  <si>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</si>
  <si>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</si>
  <si>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</si>
  <si>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</si>
  <si>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</si>
  <si>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</si>
  <si>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</si>
  <si>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</si>
  <si>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</si>
  <si>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</si>
  <si>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</si>
  <si>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</si>
  <si>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</si>
  <si>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</si>
  <si>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</si>
  <si>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</si>
  <si>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</si>
  <si>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</si>
  <si>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</si>
  <si>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</si>
  <si>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</si>
  <si>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</si>
  <si>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</si>
  <si>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</si>
  <si>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</si>
  <si>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</si>
  <si>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</si>
  <si>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</si>
  <si>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</si>
  <si>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</si>
  <si>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</si>
  <si>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</si>
  <si>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</si>
  <si>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</si>
  <si>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</si>
  <si>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</si>
  <si>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</si>
  <si>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</si>
  <si>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</si>
  <si>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</si>
  <si>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</si>
  <si>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</si>
  <si>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</si>
  <si>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</si>
  <si>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</si>
  <si>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</si>
  <si>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</si>
  <si>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</si>
  <si>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</si>
  <si>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</si>
  <si>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</si>
  <si>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</si>
  <si>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</si>
  <si>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</si>
  <si>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</si>
  <si>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</si>
  <si>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</si>
  <si>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</si>
  <si>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</si>
  <si>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</si>
  <si>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</si>
  <si>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</si>
  <si>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</si>
  <si>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</si>
  <si>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</si>
  <si>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</si>
  <si>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</si>
  <si>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</si>
  <si>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</si>
  <si>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</si>
  <si>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</si>
  <si>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</si>
  <si>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</si>
  <si>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</si>
  <si>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</si>
  <si>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</si>
  <si>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</si>
  <si>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</si>
  <si>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</si>
  <si>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</si>
  <si>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</si>
  <si>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</si>
  <si>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</si>
  <si>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</si>
  <si>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</si>
  <si>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</si>
  <si>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</si>
  <si>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</si>
  <si>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</si>
  <si>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</si>
  <si>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</si>
  <si>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</si>
  <si>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</si>
  <si>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</si>
  <si>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</si>
  <si>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</si>
  <si>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</si>
  <si>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</si>
  <si>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</si>
  <si>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</si>
  <si>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</si>
  <si>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</si>
  <si>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</si>
  <si>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</si>
  <si>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</si>
  <si>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</si>
  <si>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</si>
  <si>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</si>
  <si>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</si>
  <si>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</si>
  <si>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</si>
  <si>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</si>
  <si>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</si>
  <si>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</si>
  <si>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</si>
  <si>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</si>
  <si>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</si>
  <si>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</si>
  <si>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</si>
  <si>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</si>
  <si>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</si>
  <si>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</si>
  <si>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</si>
  <si>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</si>
  <si>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</si>
  <si>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</si>
  <si>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</si>
  <si>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</si>
  <si>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</si>
  <si>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</si>
  <si>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</si>
  <si>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</si>
  <si>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</si>
  <si>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</si>
  <si>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</si>
  <si>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</si>
  <si>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</si>
  <si>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</si>
  <si>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</si>
  <si>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</si>
  <si>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</si>
  <si>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</si>
  <si>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</si>
  <si>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</si>
  <si>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</si>
  <si>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</si>
  <si>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</si>
  <si>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</si>
  <si>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</si>
  <si>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</si>
  <si>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</si>
  <si>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</si>
  <si>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</si>
  <si>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</si>
  <si>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</si>
  <si>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</si>
  <si>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</si>
  <si>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</si>
  <si>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</si>
  <si>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</si>
  <si>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</si>
  <si>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</si>
  <si>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</si>
  <si>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</si>
  <si>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</si>
  <si>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</si>
  <si>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</si>
  <si>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</si>
  <si>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</si>
  <si>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</si>
  <si>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</si>
  <si>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</si>
  <si>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</si>
  <si>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</si>
  <si>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</si>
  <si>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</si>
  <si>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</si>
  <si>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</si>
  <si>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</si>
  <si>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</si>
  <si>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</si>
  <si>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</si>
  <si>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</si>
  <si>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</si>
  <si>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</si>
  <si>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</si>
  <si>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</si>
  <si>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</si>
  <si>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</si>
  <si>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</si>
  <si>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</si>
  <si>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</si>
  <si>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</si>
  <si>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</si>
  <si>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</si>
  <si>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</si>
  <si>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</si>
  <si>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</si>
  <si>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</si>
  <si>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</si>
  <si>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</si>
  <si>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</si>
  <si>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</si>
  <si>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</si>
  <si>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</si>
  <si>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</si>
  <si>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</si>
  <si>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</si>
  <si>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</si>
  <si>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</si>
  <si>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</si>
  <si>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</si>
  <si>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</si>
  <si>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</si>
  <si>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</si>
  <si>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</si>
  <si>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</si>
  <si>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</si>
  <si>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</si>
  <si>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</si>
  <si>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</si>
  <si>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</si>
  <si>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</si>
  <si>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</si>
  <si>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</si>
  <si>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</si>
  <si>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</si>
  <si>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</si>
  <si>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</si>
  <si>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</si>
  <si>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</si>
  <si>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</si>
  <si>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</si>
  <si>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</si>
  <si>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</si>
  <si>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</si>
  <si>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</si>
  <si>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</si>
  <si>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</si>
  <si>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</si>
  <si>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</si>
  <si>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</si>
  <si>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</si>
  <si>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</si>
  <si>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</si>
  <si>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</si>
  <si>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</si>
  <si>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</si>
  <si>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</si>
  <si>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</si>
  <si>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</si>
  <si>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</si>
  <si>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</si>
  <si>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</si>
  <si>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</si>
  <si>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</si>
  <si>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</si>
  <si>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</si>
  <si>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</si>
  <si>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</si>
  <si>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</si>
  <si>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</si>
  <si>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</si>
  <si>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</si>
  <si>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</si>
  <si>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</si>
  <si>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</si>
  <si>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</si>
  <si>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</si>
  <si>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</si>
  <si>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</si>
  <si>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</si>
  <si>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</si>
  <si>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</si>
  <si>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</si>
  <si>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</si>
  <si>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</si>
  <si>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</si>
  <si>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</si>
  <si>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</si>
  <si>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</si>
  <si>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</si>
  <si>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</si>
  <si>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</si>
  <si>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</si>
  <si>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</si>
  <si>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</si>
  <si>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</si>
  <si>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</si>
  <si>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</si>
  <si>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</si>
  <si>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</si>
  <si>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</si>
  <si>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</si>
  <si>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</si>
  <si>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</si>
  <si>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</si>
  <si>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</si>
  <si>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</si>
  <si>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</si>
  <si>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</si>
  <si>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</si>
  <si>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</si>
  <si>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</si>
  <si>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</si>
  <si>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</si>
  <si>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</si>
  <si>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</si>
  <si>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</si>
  <si>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</si>
  <si>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</si>
  <si>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</si>
  <si>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</si>
  <si>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</si>
  <si>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</si>
  <si>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</si>
  <si>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</si>
  <si>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</si>
  <si>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</si>
  <si>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</si>
  <si>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</si>
  <si>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</si>
  <si>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</si>
  <si>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</si>
  <si>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</si>
  <si>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</si>
  <si>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</si>
  <si>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</si>
  <si>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</si>
  <si>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</si>
  <si>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</si>
  <si>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</si>
  <si>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</si>
  <si>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</si>
  <si>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</si>
  <si>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</si>
  <si>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</si>
  <si>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</si>
  <si>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</si>
  <si>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</si>
  <si>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</si>
  <si>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</si>
  <si>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</si>
  <si>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</si>
  <si>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</si>
  <si>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</si>
  <si>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</si>
  <si>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</si>
  <si>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</si>
  <si>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</si>
  <si>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</si>
  <si>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</si>
  <si>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</si>
  <si>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</si>
  <si>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</si>
  <si>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</si>
  <si>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</si>
  <si>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</si>
  <si>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</si>
  <si>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</si>
  <si>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</si>
  <si>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</si>
  <si>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</si>
  <si>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</si>
  <si>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</si>
  <si>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</si>
  <si>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</si>
  <si>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</si>
  <si>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</si>
  <si>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</si>
  <si>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</si>
  <si>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</si>
  <si>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</si>
  <si>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</si>
  <si>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</si>
  <si>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</si>
  <si>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</si>
  <si>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</si>
  <si>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</si>
  <si>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</si>
  <si>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</si>
  <si>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</si>
  <si>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</si>
  <si>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</si>
  <si>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</si>
  <si>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</si>
  <si>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</si>
  <si>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</si>
  <si>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</si>
  <si>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</si>
  <si>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</si>
  <si>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</si>
  <si>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</si>
  <si>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</si>
  <si>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</si>
  <si>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</si>
  <si>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</si>
  <si>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</si>
  <si>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</si>
  <si>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</si>
  <si>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</si>
  <si>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</si>
  <si>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</si>
  <si>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</si>
  <si>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</si>
  <si>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</si>
  <si>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</si>
  <si>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</si>
  <si>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</si>
  <si>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</si>
  <si>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</si>
  <si>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</si>
  <si>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</si>
  <si>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</si>
  <si>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</si>
  <si>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</si>
  <si>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</si>
  <si>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</si>
  <si>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</si>
  <si>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</si>
  <si>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</si>
  <si>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</si>
  <si>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</si>
  <si>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</si>
  <si>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</si>
  <si>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</si>
  <si>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</si>
  <si>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</si>
  <si>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</si>
  <si>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</si>
  <si>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</si>
  <si>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</si>
  <si>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</si>
  <si>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</si>
  <si>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</si>
  <si>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</si>
  <si>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</si>
  <si>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</si>
  <si>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</si>
  <si>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</si>
  <si>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</si>
  <si>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</si>
  <si>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</si>
  <si>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</si>
  <si>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</si>
  <si>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</si>
  <si>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</si>
  <si>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</si>
  <si>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</si>
  <si>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</si>
  <si>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</si>
  <si>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</si>
  <si>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</si>
  <si>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</si>
  <si>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</si>
  <si>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</si>
  <si>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</si>
  <si>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</si>
  <si>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</si>
  <si>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</si>
  <si>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</si>
  <si>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</si>
  <si>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</si>
  <si>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</si>
  <si>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</si>
  <si>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</si>
  <si>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</si>
  <si>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</si>
  <si>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</si>
  <si>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</si>
  <si>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</si>
  <si>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</si>
  <si>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</si>
  <si>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</si>
  <si>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</si>
  <si>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</si>
  <si>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</si>
  <si>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</si>
  <si>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</si>
  <si>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</si>
  <si>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</si>
  <si>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</si>
  <si>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</si>
  <si>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</si>
  <si>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</si>
  <si>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</si>
  <si>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</si>
  <si>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</si>
  <si>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</si>
  <si>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</si>
  <si>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</si>
  <si>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</si>
  <si>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</si>
  <si>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</si>
  <si>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</si>
  <si>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</si>
  <si>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</si>
  <si>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</si>
  <si>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</si>
  <si>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</si>
  <si>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</si>
  <si>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</si>
  <si>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</si>
  <si>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</si>
  <si>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</si>
  <si>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</si>
  <si>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</si>
  <si>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</si>
  <si>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</si>
  <si>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</si>
  <si>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</si>
  <si>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</si>
  <si>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</si>
  <si>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</si>
  <si>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</si>
  <si>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</si>
  <si>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</si>
  <si>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</si>
  <si>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</si>
  <si>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</si>
  <si>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</si>
  <si>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</si>
  <si>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</si>
  <si>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</si>
  <si>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</si>
  <si>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</si>
  <si>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</si>
  <si>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</si>
  <si>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</si>
  <si>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</si>
  <si>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</si>
  <si>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</si>
  <si>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</si>
  <si>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</si>
  <si>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</si>
  <si>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</si>
  <si>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</si>
  <si>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</si>
  <si>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</si>
  <si>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</si>
  <si>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</si>
  <si>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</si>
  <si>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</si>
  <si>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</si>
  <si>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</si>
  <si>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</si>
  <si>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</si>
  <si>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</si>
  <si>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</si>
  <si>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</si>
  <si>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</si>
  <si>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</si>
  <si>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</si>
  <si>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</si>
  <si>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</si>
  <si>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</si>
  <si>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</si>
  <si>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</si>
  <si>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</si>
  <si>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</si>
  <si>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</si>
  <si>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</si>
  <si>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</si>
  <si>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</si>
  <si>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</si>
  <si>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</si>
  <si>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</si>
  <si>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</si>
  <si>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</si>
  <si>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</si>
  <si>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</si>
  <si>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</si>
  <si>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</si>
  <si>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</si>
  <si>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</si>
  <si>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</si>
  <si>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</si>
  <si>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</si>
  <si>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</si>
  <si>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</si>
  <si>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</si>
  <si>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</si>
  <si>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</si>
  <si>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</si>
  <si>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</si>
  <si>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</si>
  <si>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</si>
  <si>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</si>
  <si>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</si>
  <si>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</si>
  <si>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</si>
  <si>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</si>
  <si>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</si>
  <si>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</si>
  <si>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</si>
  <si>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</si>
  <si>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</si>
  <si>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</si>
  <si>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</si>
  <si>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</si>
  <si>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</si>
  <si>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</si>
  <si>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</si>
  <si>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</si>
  <si>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</si>
  <si>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</si>
  <si>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</si>
  <si>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</si>
  <si>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</si>
  <si>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</si>
  <si>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</si>
  <si>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</si>
  <si>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</si>
  <si>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</si>
  <si>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</si>
  <si>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</si>
  <si>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</si>
  <si>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</si>
  <si>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</si>
  <si>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</si>
  <si>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</si>
  <si>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</si>
  <si>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</si>
  <si>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</si>
  <si>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</si>
  <si>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</si>
  <si>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</si>
  <si>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</si>
  <si>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</si>
  <si>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</si>
  <si>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</si>
  <si>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</si>
  <si>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</si>
  <si>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</si>
  <si>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</si>
  <si>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</si>
  <si>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</si>
  <si>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</si>
  <si>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</si>
  <si>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</si>
  <si>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</si>
  <si>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</si>
  <si>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</si>
  <si>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</si>
  <si>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</si>
  <si>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</si>
  <si>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</si>
  <si>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</si>
  <si>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</si>
  <si>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</si>
  <si>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</si>
  <si>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</si>
  <si>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</si>
  <si>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</si>
  <si>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</si>
  <si>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</si>
  <si>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</si>
  <si>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</si>
  <si>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</si>
  <si>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</si>
  <si>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</si>
  <si>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</si>
  <si>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</si>
  <si>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</si>
  <si>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</si>
  <si>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</si>
  <si>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</si>
  <si>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</si>
  <si>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</si>
  <si>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</si>
  <si>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</si>
  <si>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</si>
  <si>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</si>
  <si>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</si>
  <si>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</si>
  <si>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</si>
  <si>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</si>
  <si>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</si>
  <si>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</si>
  <si>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</si>
  <si>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</si>
  <si>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</si>
  <si>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</si>
  <si>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</si>
  <si>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</si>
  <si>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</si>
  <si>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</si>
  <si>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</si>
  <si>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</si>
  <si>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</si>
  <si>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</si>
  <si>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</si>
  <si>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</si>
  <si>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</si>
  <si>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</si>
  <si>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</si>
  <si>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</si>
  <si>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</si>
  <si>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</si>
  <si>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</si>
  <si>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</si>
  <si>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</si>
  <si>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</si>
  <si>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</si>
  <si>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</si>
  <si>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</si>
  <si>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</si>
  <si>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</si>
  <si>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</si>
  <si>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</si>
  <si>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</si>
  <si>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</si>
  <si>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</si>
  <si>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</si>
  <si>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</si>
  <si>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</si>
  <si>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</si>
  <si>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</si>
  <si>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</si>
  <si>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</si>
  <si>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</si>
  <si>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</si>
  <si>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</si>
  <si>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</si>
  <si>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</si>
  <si>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</si>
  <si>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</si>
  <si>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</si>
  <si>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</si>
  <si>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</si>
  <si>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</si>
  <si>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</si>
  <si>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</si>
  <si>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</si>
  <si>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</si>
  <si>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</si>
  <si>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</si>
  <si>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</si>
  <si>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</si>
  <si>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</si>
  <si>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</si>
  <si>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</si>
  <si>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</si>
  <si>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</si>
  <si>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</si>
  <si>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</si>
  <si>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</si>
  <si>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</si>
  <si>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</si>
  <si>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</si>
  <si>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</si>
  <si>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</si>
  <si>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</si>
  <si>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</si>
  <si>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</si>
  <si>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</si>
  <si>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</si>
  <si>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</si>
  <si>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</si>
  <si>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</si>
  <si>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</si>
  <si>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</si>
  <si>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</si>
  <si>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</si>
  <si>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</si>
  <si>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</si>
  <si>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</si>
  <si>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</si>
  <si>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</si>
  <si>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</si>
  <si>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</si>
  <si>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</si>
  <si>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</si>
  <si>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</si>
  <si>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</si>
  <si>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</si>
  <si>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</si>
  <si>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</si>
  <si>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</si>
  <si>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</si>
  <si>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</si>
  <si>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</si>
  <si>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</si>
  <si>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</si>
  <si>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</si>
  <si>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</si>
  <si>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</si>
  <si>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</si>
  <si>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</si>
  <si>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</si>
  <si>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</si>
  <si>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</si>
  <si>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</si>
  <si>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</si>
  <si>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</si>
  <si>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</si>
  <si>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</si>
  <si>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</si>
  <si>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</si>
  <si>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</si>
  <si>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</si>
  <si>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</si>
  <si>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</si>
  <si>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</si>
  <si>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</si>
  <si>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</si>
  <si>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</si>
  <si>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</si>
  <si>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</si>
  <si>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</si>
  <si>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</si>
  <si>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</si>
  <si>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</si>
  <si>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</si>
  <si>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</si>
  <si>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</si>
  <si>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</si>
  <si>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</si>
  <si>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</si>
  <si>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</si>
  <si>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</si>
  <si>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</si>
  <si>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</si>
  <si>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</si>
  <si>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</si>
  <si>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</si>
  <si>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</si>
  <si>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</si>
  <si>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</si>
  <si>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</si>
  <si>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</si>
  <si>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</si>
  <si>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</si>
  <si>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</si>
  <si>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</si>
  <si>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</si>
  <si>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</si>
  <si>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</si>
  <si>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</si>
  <si>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</si>
  <si>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</si>
  <si>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</si>
  <si>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</si>
  <si>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</si>
  <si>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</si>
  <si>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</si>
  <si>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</si>
  <si>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</si>
  <si>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</si>
  <si>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</si>
  <si>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</si>
  <si>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</si>
  <si>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</si>
  <si>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</si>
  <si>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</si>
  <si>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</si>
  <si>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</si>
  <si>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</si>
  <si>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</si>
  <si>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</si>
  <si>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</si>
  <si>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</si>
  <si>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</si>
  <si>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</si>
  <si>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</si>
  <si>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</si>
  <si>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</si>
  <si>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</si>
  <si>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</si>
  <si>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</si>
  <si>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</si>
  <si>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</si>
  <si>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</si>
  <si>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</si>
  <si>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</si>
  <si>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</si>
  <si>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</si>
  <si>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</si>
  <si>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</si>
  <si>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</si>
  <si>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</si>
  <si>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</si>
  <si>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</si>
  <si>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</si>
  <si>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</si>
  <si>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</si>
  <si>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</si>
  <si>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</si>
  <si>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</si>
  <si>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</si>
  <si>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</si>
  <si>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</si>
  <si>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</si>
  <si>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</si>
  <si>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</si>
  <si>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</si>
  <si>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</si>
  <si>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</si>
  <si>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</si>
  <si>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</si>
  <si>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</si>
  <si>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</si>
  <si>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</si>
  <si>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</si>
  <si>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</si>
  <si>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</si>
  <si>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</si>
  <si>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</si>
  <si>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</si>
  <si>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</si>
  <si>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</si>
  <si>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</si>
  <si>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</si>
  <si>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</si>
  <si>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</si>
  <si>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</si>
  <si>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</si>
  <si>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</si>
  <si>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</si>
  <si>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</si>
  <si>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</si>
  <si>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</si>
  <si>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</si>
  <si>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</si>
  <si>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</si>
  <si>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</si>
  <si>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</si>
  <si>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</si>
  <si>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</si>
  <si>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</si>
  <si>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</si>
  <si>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</si>
  <si>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</si>
  <si>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</si>
  <si>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</si>
  <si>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</si>
  <si>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</si>
  <si>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</si>
  <si>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</si>
  <si>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</si>
  <si>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</si>
  <si>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</si>
  <si>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</si>
  <si>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</si>
  <si>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</si>
  <si>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</si>
  <si>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</si>
  <si>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</si>
  <si>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</si>
  <si>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</si>
  <si>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</si>
  <si>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</si>
  <si>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</si>
  <si>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</si>
  <si>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</si>
  <si>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</si>
  <si>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</si>
  <si>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</si>
  <si>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</si>
  <si>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</si>
  <si>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</si>
  <si>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</si>
  <si>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</si>
  <si>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</si>
  <si>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</si>
  <si>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</si>
  <si>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</si>
  <si>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</si>
  <si>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</si>
  <si>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</si>
  <si>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</si>
  <si>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</si>
  <si>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</si>
  <si>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</si>
  <si>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</si>
  <si>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</si>
  <si>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</si>
  <si>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</si>
  <si>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</si>
  <si>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</si>
  <si>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</si>
  <si>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</si>
  <si>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</si>
  <si>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</si>
  <si>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</si>
  <si>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</si>
  <si>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</si>
  <si>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</si>
  <si>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</si>
  <si>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</si>
  <si>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</si>
  <si>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</si>
  <si>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</si>
  <si>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</si>
  <si>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</si>
  <si>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</si>
  <si>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</si>
  <si>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</si>
  <si>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</si>
  <si>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</si>
  <si>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</si>
  <si>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</si>
  <si>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</si>
  <si>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</si>
  <si>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</si>
  <si>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</si>
  <si>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</si>
  <si>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</si>
  <si>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</si>
  <si>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</si>
  <si>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</si>
  <si>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</si>
  <si>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</si>
  <si>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</si>
  <si>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</si>
  <si>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</si>
  <si>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</si>
  <si>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</si>
  <si>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</si>
  <si>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</si>
  <si>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</si>
  <si>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</si>
  <si>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</si>
  <si>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</si>
  <si>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</si>
  <si>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</si>
  <si>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</si>
  <si>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</si>
  <si>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</si>
  <si>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</si>
  <si>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</si>
  <si>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</si>
  <si>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</si>
  <si>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</si>
  <si>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</si>
  <si>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</si>
  <si>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</si>
  <si>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</si>
  <si>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</si>
  <si>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</si>
  <si>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</si>
  <si>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</si>
  <si>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</si>
  <si>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</si>
  <si>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</si>
  <si>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</si>
  <si>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</si>
  <si>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</si>
  <si>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</si>
  <si>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</si>
  <si>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</si>
  <si>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</si>
  <si>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</si>
  <si>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</si>
  <si>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</si>
  <si>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</si>
  <si>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</si>
  <si>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</si>
  <si>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</si>
  <si>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</si>
  <si>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</si>
  <si>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</si>
  <si>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</si>
  <si>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</si>
  <si>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</si>
  <si>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</si>
  <si>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</si>
  <si>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</si>
  <si>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</si>
  <si>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</si>
  <si>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</si>
  <si>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</si>
  <si>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</si>
  <si>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</si>
  <si>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</si>
  <si>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</si>
  <si>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</si>
  <si>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</si>
  <si>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</si>
  <si>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</si>
  <si>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</si>
  <si>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</si>
  <si>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</si>
  <si>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</si>
  <si>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</si>
  <si>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</si>
  <si>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</si>
  <si>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</si>
  <si>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</si>
  <si>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</si>
  <si>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</si>
  <si>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</si>
  <si>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</si>
  <si>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</si>
  <si>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</si>
  <si>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</si>
  <si>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</si>
  <si>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</si>
  <si>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</si>
  <si>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</si>
  <si>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</si>
  <si>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</si>
  <si>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</si>
  <si>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</si>
  <si>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</si>
  <si>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</si>
  <si>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</si>
  <si>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</si>
  <si>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</si>
  <si>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</si>
  <si>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</si>
  <si>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</si>
  <si>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</si>
  <si>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</si>
  <si>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</si>
  <si>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</si>
  <si>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</si>
  <si>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</si>
  <si>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</si>
  <si>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</si>
  <si>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</si>
  <si>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</si>
  <si>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</si>
  <si>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</si>
  <si>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</si>
  <si>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</si>
  <si>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</si>
  <si>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</si>
  <si>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</si>
  <si>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</si>
  <si>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</si>
  <si>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</si>
  <si>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</si>
  <si>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</si>
  <si>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</si>
  <si>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</si>
  <si>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</si>
  <si>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</si>
  <si>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</si>
  <si>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</si>
  <si>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</si>
  <si>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</si>
  <si>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</si>
  <si>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</si>
  <si>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</si>
  <si>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</si>
  <si>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</si>
  <si>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</si>
  <si>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</si>
  <si>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</si>
  <si>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</si>
  <si>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</si>
  <si>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</si>
  <si>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</si>
  <si>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</si>
  <si>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</si>
  <si>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</si>
  <si>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</si>
  <si>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</si>
  <si>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</si>
  <si>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</si>
  <si>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</si>
  <si>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</si>
  <si>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</si>
  <si>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</si>
  <si>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</si>
  <si>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</si>
  <si>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</si>
  <si>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</si>
  <si>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</si>
  <si>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</si>
  <si>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</si>
  <si>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</si>
  <si>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</si>
  <si>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</si>
  <si>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</si>
  <si>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</si>
  <si>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</si>
  <si>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</si>
  <si>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</si>
  <si>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</si>
  <si>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</si>
  <si>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</si>
  <si>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</si>
  <si>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</si>
  <si>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</si>
  <si>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</si>
  <si>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</si>
  <si>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</si>
  <si>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</si>
  <si>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</si>
  <si>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</si>
  <si>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</si>
  <si>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</si>
  <si>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</si>
  <si>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</si>
  <si>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</si>
  <si>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</si>
  <si>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</si>
  <si>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</si>
  <si>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</si>
  <si>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</si>
  <si>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</si>
  <si>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</si>
  <si>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</si>
  <si>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</si>
  <si>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</si>
  <si>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</si>
  <si>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</si>
  <si>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</si>
  <si>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</si>
  <si>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</si>
  <si>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</si>
  <si>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</si>
  <si>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</si>
  <si>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</si>
  <si>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</si>
  <si>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</si>
  <si>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</si>
  <si>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</si>
  <si>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</si>
  <si>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</si>
  <si>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</si>
  <si>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</si>
  <si>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</si>
  <si>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</si>
  <si>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</si>
  <si>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</si>
  <si>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</si>
  <si>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</si>
  <si>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</si>
  <si>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</si>
  <si>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</si>
  <si>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</si>
  <si>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</si>
  <si>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</si>
  <si>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</si>
  <si>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</si>
  <si>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</si>
  <si>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</si>
  <si>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</si>
  <si>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</si>
  <si>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</si>
  <si>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</si>
  <si>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</si>
  <si>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</si>
  <si>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</si>
  <si>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</si>
  <si>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</si>
  <si>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</si>
  <si>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</si>
  <si>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</si>
  <si>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</si>
  <si>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</si>
  <si>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</si>
  <si>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</si>
  <si>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</si>
  <si>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</si>
  <si>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</si>
  <si>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</si>
  <si>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</si>
  <si>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</si>
  <si>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</si>
  <si>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</si>
  <si>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</si>
  <si>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</si>
  <si>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</si>
  <si>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</si>
  <si>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</si>
  <si>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</si>
  <si>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</si>
  <si>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</si>
  <si>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</si>
  <si>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</si>
  <si>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</si>
  <si>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</si>
  <si>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</si>
  <si>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</si>
  <si>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</si>
  <si>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</si>
  <si>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</si>
  <si>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</si>
  <si>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</si>
  <si>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</si>
  <si>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</si>
  <si>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</si>
  <si>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</si>
  <si>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</si>
  <si>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</si>
  <si>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</si>
  <si>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</si>
  <si>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</si>
  <si>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</si>
  <si>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</si>
  <si>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</si>
  <si>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</si>
  <si>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</si>
  <si>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</si>
  <si>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</si>
  <si>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</si>
  <si>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</si>
  <si>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</si>
  <si>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</si>
  <si>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</si>
  <si>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</si>
  <si>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</si>
  <si>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</si>
  <si>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</si>
  <si>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</si>
  <si>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</si>
  <si>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</si>
  <si>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</si>
  <si>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</si>
  <si>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</si>
  <si>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</si>
  <si>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</si>
  <si>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</si>
  <si>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</si>
  <si>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</si>
  <si>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</si>
  <si>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</si>
  <si>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</si>
  <si>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</si>
  <si>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</si>
  <si>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</si>
  <si>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</si>
  <si>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</si>
  <si>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</si>
  <si>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</si>
  <si>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</si>
  <si>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</si>
  <si>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</si>
  <si>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</si>
  <si>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</si>
  <si>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</si>
  <si>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</si>
  <si>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</si>
  <si>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</si>
  <si>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</si>
  <si>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</si>
  <si>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</si>
  <si>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</si>
  <si>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</si>
  <si>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</si>
  <si>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</si>
  <si>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</si>
  <si>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</si>
  <si>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</si>
  <si>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</si>
  <si>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</si>
  <si>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</si>
  <si>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</si>
  <si>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</si>
  <si>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</si>
  <si>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</si>
  <si>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</si>
  <si>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</si>
  <si>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</si>
  <si>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</si>
  <si>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</si>
  <si>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</si>
  <si>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</si>
  <si>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</si>
  <si>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</si>
  <si>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</si>
  <si>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</si>
  <si>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</si>
  <si>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</si>
  <si>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</si>
  <si>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</si>
  <si>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</si>
  <si>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</si>
  <si>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</si>
  <si>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</si>
  <si>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</si>
  <si>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</si>
  <si>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</si>
  <si>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</si>
  <si>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</si>
  <si>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</si>
  <si>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</si>
  <si>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</si>
  <si>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</si>
  <si>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</si>
  <si>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</si>
  <si>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</si>
  <si>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</si>
  <si>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</si>
  <si>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</si>
  <si>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</si>
  <si>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</si>
  <si>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</si>
  <si>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</si>
  <si>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</si>
  <si>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</si>
  <si>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</si>
  <si>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</si>
  <si>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</si>
  <si>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</si>
  <si>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</si>
  <si>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</si>
  <si>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</si>
  <si>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</si>
  <si>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</si>
  <si>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</si>
  <si>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</si>
  <si>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</si>
  <si>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</si>
  <si>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</si>
  <si>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</si>
  <si>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</si>
  <si>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</si>
  <si>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</si>
  <si>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</si>
  <si>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</si>
  <si>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</si>
  <si>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</si>
  <si>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</si>
  <si>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</si>
  <si>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</si>
  <si>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</si>
  <si>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</si>
  <si>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</si>
  <si>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</si>
  <si>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</si>
  <si>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</si>
  <si>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</si>
  <si>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</si>
  <si>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</si>
  <si>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</si>
  <si>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</si>
  <si>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</si>
  <si>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</si>
  <si>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</si>
  <si>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</si>
  <si>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</si>
  <si>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</si>
  <si>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</si>
  <si>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</si>
  <si>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</si>
  <si>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</si>
  <si>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</si>
  <si>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</si>
  <si>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</si>
  <si>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</si>
  <si>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</si>
  <si>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</si>
  <si>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</si>
  <si>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</si>
  <si>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</si>
  <si>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</si>
  <si>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</si>
  <si>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</si>
  <si>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</si>
  <si>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</si>
  <si>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</si>
  <si>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</si>
  <si>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</si>
  <si>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</si>
  <si>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</si>
  <si>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</si>
  <si>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</si>
  <si>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</si>
  <si>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</si>
  <si>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</si>
  <si>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</si>
  <si>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</si>
  <si>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</si>
  <si>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</si>
  <si>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</si>
  <si>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</si>
  <si>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</si>
  <si>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</si>
  <si>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</si>
  <si>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</si>
  <si>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</si>
  <si>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</si>
  <si>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</si>
  <si>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</si>
  <si>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</si>
  <si>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</si>
  <si>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</si>
  <si>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</si>
  <si>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</si>
  <si>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</si>
  <si>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</si>
  <si>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</si>
  <si>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</si>
  <si>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</si>
  <si>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</si>
  <si>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</si>
  <si>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</si>
  <si>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</si>
  <si>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</si>
  <si>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</si>
  <si>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</si>
  <si>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</si>
  <si>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</si>
  <si>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</si>
  <si>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</si>
  <si>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</si>
  <si>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</si>
  <si>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</si>
  <si>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</si>
  <si>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</si>
  <si>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</si>
  <si>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</si>
  <si>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</si>
  <si>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</si>
  <si>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</si>
  <si>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</si>
  <si>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</si>
  <si>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</si>
  <si>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</si>
  <si>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</si>
  <si>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</si>
  <si>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</si>
  <si>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</si>
  <si>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</si>
  <si>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</si>
  <si>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</si>
  <si>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</si>
  <si>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</si>
  <si>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</si>
  <si>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</si>
  <si>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</si>
  <si>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</si>
  <si>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</si>
  <si>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</si>
  <si>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</si>
  <si>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</si>
  <si>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</si>
  <si>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</si>
  <si>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</si>
  <si>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</si>
  <si>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</si>
  <si>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</si>
  <si>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</si>
  <si>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</si>
  <si>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</si>
  <si>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</si>
  <si>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</si>
  <si>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</si>
  <si>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</si>
  <si>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</si>
  <si>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</si>
  <si>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</si>
  <si>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</si>
  <si>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</si>
  <si>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</si>
  <si>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</si>
  <si>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</si>
  <si>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</si>
  <si>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</si>
  <si>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</si>
  <si>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</si>
  <si>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</si>
  <si>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</si>
  <si>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</si>
  <si>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</si>
  <si>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</si>
  <si>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</si>
  <si>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</si>
  <si>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</si>
  <si>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</si>
  <si>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</si>
  <si>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</si>
  <si>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</si>
  <si>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</si>
  <si>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</si>
  <si>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</si>
  <si>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</si>
  <si>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</si>
  <si>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</si>
  <si>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</si>
  <si>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</si>
  <si>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</si>
  <si>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</si>
  <si>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</si>
  <si>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</si>
  <si>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</si>
  <si>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</si>
  <si>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</si>
  <si>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</si>
  <si>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</si>
  <si>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</si>
  <si>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</si>
  <si>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</si>
  <si>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</si>
  <si>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</si>
  <si>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</si>
  <si>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</si>
  <si>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</si>
  <si>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</si>
  <si>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</si>
  <si>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</si>
  <si>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</si>
  <si>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</si>
  <si>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</si>
  <si>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</si>
  <si>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</si>
  <si>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</si>
  <si>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</si>
  <si>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</si>
  <si>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</si>
  <si>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</si>
  <si>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</si>
  <si>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</si>
  <si>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</si>
  <si>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</si>
  <si>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</si>
  <si>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</si>
  <si>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</si>
  <si>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</si>
  <si>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</si>
  <si>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</si>
  <si>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</si>
  <si>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</si>
  <si>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</si>
  <si>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</si>
  <si>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</si>
  <si>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</si>
  <si>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</si>
  <si>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</si>
  <si>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</si>
  <si>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</si>
  <si>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</si>
  <si>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</si>
  <si>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</si>
  <si>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</si>
  <si>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</si>
  <si>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</si>
  <si>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</si>
  <si>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</si>
  <si>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</si>
  <si>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</si>
  <si>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</si>
  <si>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</si>
  <si>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</si>
  <si>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</si>
  <si>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</si>
  <si>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</si>
  <si>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</si>
  <si>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</si>
  <si>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</si>
  <si>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</si>
  <si>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</si>
  <si>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</si>
  <si>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</si>
  <si>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</si>
  <si>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</si>
  <si>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</si>
  <si>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</si>
  <si>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</si>
  <si>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</si>
  <si>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</si>
  <si>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</si>
  <si>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</si>
  <si>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</si>
  <si>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</si>
  <si>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</si>
  <si>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</si>
  <si>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</si>
  <si>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</si>
  <si>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</si>
  <si>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</si>
  <si>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</si>
  <si>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</si>
  <si>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</si>
  <si>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</si>
  <si>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</si>
  <si>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</si>
  <si>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</si>
  <si>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</si>
  <si>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</si>
  <si>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</si>
  <si>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</si>
  <si>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</si>
  <si>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</si>
  <si>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</si>
  <si>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</si>
  <si>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</si>
  <si>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</si>
  <si>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</si>
  <si>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</si>
  <si>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</si>
  <si>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</si>
  <si>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</si>
  <si>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</si>
  <si>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</si>
  <si>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</si>
  <si>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</si>
  <si>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</si>
  <si>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</si>
  <si>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</si>
  <si>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</si>
  <si>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</si>
  <si>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</si>
  <si>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</si>
  <si>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</si>
  <si>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</si>
  <si>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</si>
  <si>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</si>
  <si>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</si>
  <si>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</si>
  <si>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</si>
  <si>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</si>
  <si>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</si>
  <si>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</si>
  <si>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</si>
  <si>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</si>
  <si>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</si>
  <si>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</si>
  <si>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</si>
  <si>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</si>
  <si>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</si>
  <si>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</si>
  <si>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</si>
  <si>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</si>
  <si>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</si>
  <si>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</si>
  <si>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</si>
  <si>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</si>
  <si>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</si>
  <si>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</si>
  <si>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</si>
  <si>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</si>
  <si>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</si>
  <si>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</si>
  <si>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</si>
  <si>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</si>
  <si>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</si>
  <si>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</si>
  <si>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</si>
  <si>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</si>
  <si>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</si>
  <si>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</si>
  <si>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</si>
  <si>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</si>
  <si>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</si>
  <si>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</si>
  <si>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</si>
  <si>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</si>
  <si>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</si>
  <si>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</si>
  <si>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</si>
  <si>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</si>
  <si>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</si>
  <si>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</si>
  <si>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</si>
  <si>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</si>
  <si>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</si>
  <si>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</si>
  <si>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</si>
  <si>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</si>
  <si>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</si>
  <si>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</si>
  <si>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</si>
  <si>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</si>
  <si>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</si>
  <si>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</si>
  <si>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</si>
  <si>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</si>
  <si>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</si>
  <si>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</si>
  <si>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</si>
  <si>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</si>
  <si>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</si>
  <si>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</si>
  <si>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</si>
  <si>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</si>
  <si>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</si>
  <si>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</si>
  <si>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</si>
  <si>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</si>
  <si>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</si>
  <si>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</si>
  <si>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</si>
  <si>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</si>
  <si>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</si>
  <si>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</si>
  <si>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</si>
  <si>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</si>
  <si>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</si>
  <si>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</si>
  <si>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</si>
  <si>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</si>
  <si>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</si>
  <si>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</si>
  <si>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</si>
  <si>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</si>
  <si>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</si>
  <si>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</si>
  <si>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</si>
  <si>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</si>
  <si>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</si>
  <si>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</si>
  <si>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</si>
  <si>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</si>
  <si>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</si>
  <si>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</si>
  <si>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</si>
  <si>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</si>
  <si>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</si>
  <si>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</si>
  <si>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</si>
  <si>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</si>
  <si>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</si>
  <si>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</si>
  <si>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</si>
  <si>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</si>
  <si>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</si>
  <si>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</si>
  <si>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</si>
  <si>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</si>
  <si>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</si>
  <si>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</si>
  <si>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</si>
  <si>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</si>
  <si>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</si>
  <si>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</si>
  <si>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</si>
  <si>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</si>
  <si>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</si>
  <si>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</si>
  <si>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</si>
  <si>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</si>
  <si>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</si>
  <si>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</si>
  <si>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</si>
  <si>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</si>
  <si>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</si>
  <si>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</si>
  <si>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</si>
  <si>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</si>
  <si>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</si>
  <si>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</si>
  <si>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</si>
  <si>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</si>
  <si>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</si>
  <si>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</si>
  <si>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</si>
  <si>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</si>
  <si>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</si>
  <si>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</si>
  <si>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</si>
  <si>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</si>
  <si>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</si>
  <si>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</si>
  <si>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</si>
  <si>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</si>
  <si>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</si>
  <si>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</si>
  <si>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</si>
  <si>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</si>
  <si>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</si>
  <si>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</si>
  <si>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</si>
  <si>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</si>
  <si>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</si>
  <si>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</si>
  <si>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</si>
  <si>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</si>
  <si>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</si>
  <si>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</si>
  <si>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</si>
  <si>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</si>
  <si>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</si>
  <si>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</si>
  <si>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</si>
  <si>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</si>
  <si>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</si>
  <si>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</si>
  <si>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</si>
  <si>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</si>
  <si>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</si>
  <si>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</si>
  <si>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</si>
  <si>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</si>
  <si>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</si>
  <si>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</si>
  <si>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</si>
  <si>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</si>
  <si>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</si>
  <si>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</si>
  <si>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</si>
  <si>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</si>
  <si>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</si>
  <si>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</si>
  <si>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</si>
  <si>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</si>
  <si>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</si>
  <si>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</si>
  <si>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</si>
  <si>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</si>
  <si>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</si>
  <si>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</si>
  <si>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</si>
  <si>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</si>
  <si>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</si>
  <si>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</si>
  <si>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</si>
  <si>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</si>
  <si>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</si>
  <si>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</si>
  <si>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</si>
  <si>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</si>
  <si>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</si>
  <si>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</si>
  <si>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</si>
  <si>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</si>
  <si>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</si>
  <si>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</si>
  <si>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</si>
  <si>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</si>
  <si>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</si>
  <si>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</si>
  <si>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</si>
  <si>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</si>
  <si>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</si>
  <si>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</si>
  <si>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</si>
  <si>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</si>
  <si>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</si>
  <si>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</si>
  <si>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</si>
  <si>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</si>
  <si>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</si>
  <si>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</si>
  <si>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</si>
  <si>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</si>
  <si>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</si>
  <si>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</si>
  <si>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</si>
  <si>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</si>
  <si>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</si>
  <si>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</si>
  <si>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</si>
  <si>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</si>
  <si>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</si>
  <si>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</si>
  <si>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</si>
  <si>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</si>
  <si>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</si>
  <si>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</si>
  <si>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</si>
  <si>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</si>
  <si>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</si>
  <si>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</si>
  <si>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</si>
  <si>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</si>
  <si>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</si>
  <si>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</si>
  <si>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</si>
  <si>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</si>
  <si>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</si>
  <si>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</si>
  <si>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</si>
  <si>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</si>
  <si>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</si>
  <si>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</si>
  <si>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</si>
  <si>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</si>
  <si>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</si>
  <si>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</si>
  <si>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</si>
  <si>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</si>
  <si>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</si>
  <si>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</si>
  <si>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</si>
  <si>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</si>
  <si>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</si>
  <si>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</si>
  <si>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</si>
  <si>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</si>
  <si>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</si>
  <si>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</si>
  <si>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</si>
  <si>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</si>
  <si>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</si>
  <si>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</si>
  <si>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</si>
  <si>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</si>
  <si>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</si>
  <si>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</si>
  <si>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</si>
  <si>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</si>
  <si>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</si>
  <si>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</si>
  <si>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</si>
  <si>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</si>
  <si>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</si>
  <si>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</si>
  <si>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</si>
  <si>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</si>
  <si>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</si>
  <si>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</si>
  <si>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</si>
  <si>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</si>
  <si>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</si>
  <si>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</si>
  <si>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</si>
  <si>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</si>
  <si>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</si>
  <si>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</si>
  <si>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</si>
  <si>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</si>
  <si>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</si>
  <si>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</si>
  <si>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</si>
  <si>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</si>
  <si>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</si>
  <si>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</si>
  <si>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</si>
  <si>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</si>
  <si>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</si>
  <si>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</si>
  <si>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</si>
  <si>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</si>
  <si>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</si>
  <si>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</si>
  <si>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</si>
  <si>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</si>
  <si>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</si>
  <si>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</si>
  <si>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</si>
  <si>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</si>
  <si>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</si>
  <si>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</si>
  <si>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</si>
  <si>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</si>
  <si>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</si>
  <si>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</si>
  <si>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</si>
  <si>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</si>
  <si>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</si>
  <si>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</si>
  <si>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</si>
  <si>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</si>
  <si>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</si>
  <si>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</si>
  <si>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</si>
  <si>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</si>
  <si>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</si>
  <si>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</si>
  <si>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</si>
  <si>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</si>
  <si>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</si>
  <si>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</si>
  <si>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</si>
  <si>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</si>
  <si>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</si>
  <si>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</si>
  <si>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</si>
  <si>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</si>
  <si>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</si>
  <si>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</si>
  <si>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</si>
  <si>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</si>
  <si>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</si>
  <si>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</si>
  <si>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</si>
  <si>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</si>
  <si>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</si>
  <si>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</si>
  <si>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</si>
  <si>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</si>
  <si>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</si>
  <si>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</si>
  <si>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</si>
  <si>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</si>
  <si>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</si>
  <si>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</si>
  <si>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</si>
  <si>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</si>
  <si>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</si>
  <si>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</si>
  <si>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</si>
  <si>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</si>
  <si>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</si>
  <si>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</si>
  <si>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</si>
  <si>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</si>
  <si>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</si>
  <si>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</si>
  <si>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</si>
  <si>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</si>
  <si>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</si>
  <si>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</si>
  <si>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</si>
  <si>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</si>
  <si>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</si>
  <si>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</si>
  <si>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</si>
  <si>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</si>
  <si>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</si>
  <si>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</si>
  <si>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</si>
  <si>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</si>
  <si>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</si>
  <si>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</si>
  <si>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</si>
  <si>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</si>
  <si>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</si>
  <si>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</si>
  <si>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</si>
  <si>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</si>
  <si>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</si>
  <si>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</si>
  <si>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</si>
  <si>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</si>
  <si>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</si>
  <si>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</si>
  <si>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</si>
  <si>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</si>
  <si>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</si>
  <si>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</si>
  <si>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</si>
  <si>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</si>
  <si>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</si>
  <si>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</si>
  <si>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</si>
  <si>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</si>
  <si>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</si>
  <si>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</si>
  <si>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</si>
  <si>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</si>
  <si>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</si>
  <si>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</si>
  <si>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</si>
  <si>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</si>
  <si>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</si>
  <si>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</si>
  <si>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</si>
  <si>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</si>
  <si>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</si>
  <si>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</si>
  <si>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</si>
  <si>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</si>
  <si>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</si>
  <si>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</si>
  <si>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</si>
  <si>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</si>
  <si>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</si>
  <si>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</si>
  <si>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</si>
  <si>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</si>
  <si>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</si>
  <si>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</si>
  <si>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</si>
  <si>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</si>
  <si>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</si>
  <si>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</si>
  <si>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</si>
  <si>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</si>
  <si>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</si>
  <si>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</si>
  <si>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</si>
  <si>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</si>
  <si>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</si>
  <si>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</si>
  <si>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</si>
  <si>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</si>
  <si>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</si>
  <si>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</si>
  <si>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</si>
  <si>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</si>
  <si>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</si>
  <si>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</si>
  <si>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</si>
  <si>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</si>
  <si>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</si>
  <si>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</si>
  <si>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</si>
  <si>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</si>
  <si>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</si>
  <si>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</si>
  <si>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</si>
  <si>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</si>
  <si>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</si>
  <si>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</si>
  <si>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</si>
  <si>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</si>
  <si>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</si>
  <si>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</si>
  <si>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</si>
  <si>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</si>
  <si>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</si>
  <si>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</si>
  <si>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</si>
  <si>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</si>
  <si>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</si>
  <si>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</si>
  <si>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</si>
  <si>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</si>
  <si>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</si>
  <si>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</si>
  <si>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</si>
  <si>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</si>
  <si>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</si>
  <si>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</si>
  <si>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</si>
  <si>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</si>
  <si>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</si>
  <si>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</si>
  <si>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</si>
  <si>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</si>
  <si>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</si>
  <si>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</si>
  <si>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</si>
  <si>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</si>
  <si>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</si>
  <si>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</si>
  <si>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</si>
  <si>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</si>
  <si>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</si>
  <si>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</si>
  <si>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</si>
  <si>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</si>
  <si>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</si>
  <si>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</si>
  <si>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</si>
  <si>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</si>
  <si>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</si>
  <si>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</si>
  <si>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</si>
  <si>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</si>
  <si>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</si>
  <si>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</si>
  <si>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</si>
  <si>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</si>
  <si>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</si>
  <si>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</si>
  <si>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</si>
  <si>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</si>
  <si>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</si>
  <si>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</si>
  <si>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</si>
  <si>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</si>
  <si>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</si>
  <si>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</si>
  <si>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</si>
  <si>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</si>
  <si>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</si>
  <si>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</si>
  <si>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</si>
  <si>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</si>
  <si>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</si>
  <si>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</si>
  <si>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</si>
  <si>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</si>
  <si>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</si>
  <si>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</si>
  <si>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</si>
  <si>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</si>
  <si>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</si>
  <si>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</si>
  <si>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</si>
  <si>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</si>
  <si>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</si>
  <si>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</si>
  <si>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</si>
  <si>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</si>
  <si>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</si>
  <si>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</si>
  <si>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</si>
  <si>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</si>
  <si>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</si>
  <si>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</si>
  <si>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</si>
  <si>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</si>
  <si>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</si>
  <si>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</si>
  <si>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</si>
  <si>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</si>
  <si>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</si>
  <si>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</si>
  <si>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</si>
  <si>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</si>
  <si>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</si>
  <si>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</si>
  <si>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</si>
  <si>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</si>
  <si>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</si>
  <si>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</si>
  <si>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</si>
  <si>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</si>
  <si>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</si>
  <si>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</si>
  <si>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</si>
  <si>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</si>
  <si>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</si>
  <si>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</si>
  <si>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</si>
  <si>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</si>
  <si>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</si>
  <si>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</si>
  <si>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</si>
  <si>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</si>
  <si>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</si>
  <si>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</si>
  <si>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</si>
  <si>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</si>
  <si>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</si>
  <si>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</si>
  <si>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</si>
  <si>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</si>
  <si>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</si>
  <si>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</si>
  <si>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</si>
  <si>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</si>
  <si>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</si>
  <si>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</si>
  <si>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</si>
  <si>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</si>
  <si>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</si>
  <si>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</si>
  <si>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</si>
  <si>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</si>
  <si>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</si>
  <si>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</si>
  <si>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</si>
  <si>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</si>
  <si>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</si>
  <si>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</si>
  <si>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</si>
  <si>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</si>
  <si>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</si>
  <si>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</si>
  <si>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</si>
  <si>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</si>
  <si>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</si>
  <si>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</si>
  <si>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</si>
  <si>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</si>
  <si>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</si>
  <si>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</si>
  <si>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</si>
  <si>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</si>
  <si>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</si>
  <si>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</si>
  <si>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</si>
  <si>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</si>
  <si>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</si>
  <si>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</si>
  <si>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</si>
  <si>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</si>
  <si>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</si>
  <si>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</si>
  <si>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</si>
  <si>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</si>
  <si>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</si>
  <si>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</si>
  <si>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</si>
  <si>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</si>
  <si>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</si>
  <si>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</si>
  <si>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</si>
  <si>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</si>
  <si>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</si>
  <si>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</si>
  <si>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</si>
  <si>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</si>
  <si>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</si>
  <si>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</si>
  <si>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</si>
  <si>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</si>
  <si>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</si>
  <si>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</si>
  <si>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</si>
  <si>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</si>
  <si>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</si>
  <si>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</si>
  <si>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</si>
  <si>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</si>
  <si>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</si>
  <si>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</si>
  <si>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</si>
  <si>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</si>
  <si>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</si>
  <si>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</si>
  <si>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</si>
  <si>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</si>
  <si>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</si>
  <si>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</si>
  <si>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</si>
  <si>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</si>
  <si>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</si>
  <si>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</si>
  <si>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</si>
  <si>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</si>
  <si>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</si>
  <si>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</si>
  <si>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</si>
  <si>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</si>
  <si>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</si>
  <si>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</si>
  <si>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</si>
  <si>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</si>
  <si>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</si>
  <si>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</si>
  <si>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</si>
  <si>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</si>
  <si>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</si>
  <si>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</si>
  <si>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</si>
  <si>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</si>
  <si>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</si>
  <si>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</si>
  <si>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</si>
  <si>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</si>
  <si>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</si>
  <si>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</si>
  <si>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</si>
  <si>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</si>
  <si>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</si>
  <si>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</si>
  <si>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</si>
  <si>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</si>
  <si>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</si>
  <si>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</si>
  <si>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</si>
  <si>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</si>
  <si>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</si>
  <si>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</si>
  <si>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</si>
  <si>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</si>
  <si>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</si>
  <si>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</si>
  <si>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</si>
  <si>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</si>
  <si>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</si>
  <si>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</si>
  <si>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</si>
  <si>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</si>
  <si>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</si>
  <si>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</si>
  <si>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</si>
  <si>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</si>
  <si>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</si>
  <si>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</si>
  <si>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</si>
  <si>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</si>
  <si>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</si>
  <si>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</si>
  <si>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</si>
  <si>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</si>
  <si>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</si>
  <si>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</si>
  <si>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</si>
  <si>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</si>
  <si>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</si>
  <si>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</si>
  <si>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</si>
  <si>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</si>
  <si>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</si>
  <si>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</si>
  <si>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</si>
  <si>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</si>
  <si>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</si>
  <si>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</si>
  <si>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</si>
  <si>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</si>
  <si>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</si>
  <si>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</si>
  <si>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</si>
  <si>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</si>
  <si>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</si>
  <si>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</si>
  <si>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</si>
  <si>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</si>
  <si>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</si>
  <si>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</si>
  <si>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</si>
  <si>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</si>
  <si>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</si>
  <si>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</si>
  <si>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</si>
  <si>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</si>
  <si>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</si>
  <si>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</si>
  <si>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</si>
  <si>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</si>
  <si>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</si>
  <si>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</si>
  <si>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</si>
  <si>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</si>
  <si>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</si>
  <si>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</si>
  <si>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</si>
  <si>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</si>
  <si>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</si>
  <si>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</si>
  <si>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</si>
  <si>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</si>
  <si>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</si>
  <si>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</si>
  <si>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</si>
  <si>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</si>
  <si>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</si>
  <si>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</si>
  <si>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</si>
  <si>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</si>
  <si>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</si>
  <si>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</si>
  <si>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</si>
  <si>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</si>
  <si>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</si>
  <si>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</si>
  <si>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</si>
  <si>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</si>
  <si>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</si>
  <si>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</si>
  <si>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</si>
  <si>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</si>
  <si>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</si>
  <si>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</si>
  <si>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</si>
  <si>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</si>
  <si>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</si>
  <si>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</si>
  <si>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</si>
  <si>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</si>
  <si>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</si>
  <si>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</si>
  <si>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</si>
  <si>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</si>
  <si>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</si>
  <si>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</si>
  <si>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</si>
  <si>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</si>
  <si>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</si>
  <si>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</si>
  <si>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</si>
  <si>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</si>
  <si>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</si>
  <si>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</si>
  <si>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</si>
  <si>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</si>
  <si>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</si>
  <si>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</si>
  <si>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</si>
  <si>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</si>
  <si>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</si>
  <si>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</si>
  <si>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</si>
  <si>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</si>
  <si>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</si>
  <si>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</si>
  <si>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</si>
  <si>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</si>
  <si>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</si>
  <si>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</si>
  <si>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</si>
  <si>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</si>
  <si>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</si>
  <si>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</si>
  <si>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</si>
  <si>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</si>
  <si>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</si>
  <si>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</si>
  <si>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</si>
  <si>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</si>
  <si>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</si>
  <si>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</si>
  <si>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</si>
  <si>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</si>
  <si>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</si>
  <si>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</si>
  <si>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</si>
  <si>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</si>
  <si>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</si>
  <si>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</si>
  <si>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</si>
  <si>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</si>
  <si>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</si>
  <si>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</si>
  <si>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</si>
  <si>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</si>
  <si>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</si>
  <si>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</si>
  <si>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</si>
  <si>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</si>
  <si>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</si>
  <si>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</si>
  <si>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</si>
  <si>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</si>
  <si>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</si>
  <si>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</si>
  <si>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</si>
  <si>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</si>
  <si>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</si>
  <si>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</si>
  <si>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</si>
  <si>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</si>
  <si>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</si>
  <si>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</si>
  <si>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</si>
  <si>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</si>
  <si>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</si>
  <si>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</si>
  <si>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</si>
  <si>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</si>
  <si>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</si>
  <si>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</si>
  <si>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</si>
  <si>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</si>
  <si>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</si>
  <si>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</si>
  <si>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</si>
  <si>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</si>
  <si>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</si>
  <si>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</si>
  <si>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</si>
  <si>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</si>
  <si>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</si>
  <si>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</si>
  <si>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</si>
  <si>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</si>
  <si>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</si>
  <si>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</si>
  <si>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</si>
  <si>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</si>
  <si>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</si>
  <si>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</si>
  <si>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</si>
  <si>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</si>
  <si>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</si>
  <si>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</si>
  <si>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</si>
  <si>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</si>
  <si>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</si>
  <si>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</si>
  <si>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</si>
  <si>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</si>
  <si>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</si>
  <si>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</si>
  <si>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</si>
  <si>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</si>
  <si>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</si>
  <si>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</si>
  <si>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</si>
  <si>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</si>
  <si>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</si>
  <si>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</si>
  <si>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</si>
  <si>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</si>
  <si>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</si>
  <si>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</si>
  <si>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</si>
  <si>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</si>
  <si>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</si>
  <si>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</si>
  <si>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</si>
  <si>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</si>
  <si>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</si>
  <si>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</si>
  <si>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</si>
  <si>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</si>
  <si>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</si>
  <si>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</si>
  <si>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</si>
  <si>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</si>
  <si>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</si>
  <si>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</si>
  <si>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</si>
  <si>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</si>
  <si>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</si>
  <si>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</si>
  <si>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</si>
  <si>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</si>
  <si>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</si>
  <si>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</si>
  <si>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</si>
  <si>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</si>
  <si>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</si>
  <si>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</si>
  <si>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</si>
  <si>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</si>
  <si>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</si>
  <si>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</si>
  <si>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</si>
  <si>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</si>
  <si>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</si>
  <si>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</si>
  <si>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</si>
  <si>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</si>
  <si>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</si>
  <si>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</si>
  <si>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</si>
  <si>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</si>
  <si>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</si>
  <si>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</si>
  <si>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</si>
  <si>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</si>
  <si>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</si>
  <si>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</si>
  <si>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</si>
  <si>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</si>
  <si>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</si>
  <si>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</si>
  <si>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</si>
  <si>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</si>
  <si>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</si>
  <si>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</si>
  <si>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</si>
  <si>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</si>
  <si>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</si>
  <si>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</si>
  <si>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</si>
  <si>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</si>
  <si>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</si>
  <si>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</si>
  <si>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</si>
  <si>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</si>
  <si>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</si>
  <si>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</si>
  <si>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</si>
  <si>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</si>
  <si>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</si>
  <si>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</si>
  <si>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</si>
  <si>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</si>
  <si>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</si>
  <si>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</si>
  <si>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</si>
  <si>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</si>
  <si>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</si>
  <si>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</si>
  <si>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</si>
  <si>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</si>
  <si>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</si>
  <si>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</si>
  <si>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</si>
  <si>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</si>
  <si>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</si>
  <si>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</si>
  <si>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</si>
  <si>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</si>
  <si>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</si>
  <si>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</si>
  <si>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</si>
  <si>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</si>
  <si>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</si>
  <si>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</si>
  <si>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</si>
  <si>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</si>
  <si>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</si>
  <si>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</si>
  <si>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</si>
  <si>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</si>
  <si>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</si>
  <si>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</si>
  <si>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</si>
  <si>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</si>
  <si>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</si>
  <si>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</si>
  <si>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</si>
  <si>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</si>
  <si>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</si>
  <si>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</si>
  <si>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</si>
  <si>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</si>
  <si>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</si>
  <si>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</si>
  <si>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</si>
  <si>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</si>
  <si>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</si>
  <si>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</si>
  <si>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</si>
  <si>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</si>
  <si>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</si>
  <si>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</si>
  <si>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</si>
  <si>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</si>
  <si>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</si>
  <si>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</si>
  <si>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</si>
  <si>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</si>
  <si>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</si>
  <si>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</si>
  <si>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</si>
  <si>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</si>
  <si>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</si>
  <si>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</si>
  <si>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</si>
  <si>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</si>
  <si>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</si>
  <si>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</si>
  <si>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</si>
  <si>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</si>
  <si>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</si>
  <si>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</si>
  <si>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</si>
  <si>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</si>
  <si>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</si>
  <si>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</si>
  <si>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</si>
  <si>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</si>
  <si>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</si>
  <si>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</si>
  <si>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</si>
  <si>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</si>
  <si>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</si>
  <si>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</si>
  <si>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</si>
  <si>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</si>
  <si>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</si>
  <si>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</si>
  <si>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</si>
  <si>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</si>
  <si>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</si>
  <si>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</si>
  <si>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</si>
  <si>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</si>
  <si>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</si>
  <si>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</si>
  <si>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</si>
  <si>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</si>
  <si>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</si>
  <si>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</si>
  <si>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</si>
  <si>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</si>
  <si>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</si>
  <si>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</si>
  <si>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</si>
  <si>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</si>
  <si>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</si>
  <si>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</si>
  <si>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</si>
  <si>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</si>
  <si>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</si>
  <si>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</si>
  <si>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</si>
  <si>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</si>
  <si>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</si>
  <si>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</si>
  <si>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</si>
  <si>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</si>
  <si>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</si>
  <si>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</si>
  <si>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</si>
  <si>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</si>
  <si>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</si>
  <si>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</si>
  <si>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</si>
  <si>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</si>
  <si>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</si>
  <si>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</si>
  <si>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</si>
  <si>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</si>
  <si>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</si>
  <si>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</si>
  <si>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</si>
  <si>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</si>
  <si>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</si>
  <si>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</si>
  <si>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</si>
  <si>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</si>
  <si>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</si>
  <si>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</si>
  <si>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</si>
  <si>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</si>
  <si>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</si>
  <si>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</si>
  <si>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</si>
  <si>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</si>
  <si>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</si>
  <si>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</si>
  <si>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</si>
  <si>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</si>
  <si>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</si>
  <si>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</si>
  <si>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</si>
  <si>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</si>
  <si>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</si>
  <si>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</si>
  <si>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</si>
  <si>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</si>
  <si>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</si>
  <si>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</si>
  <si>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</si>
  <si>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</si>
  <si>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</si>
  <si>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</si>
  <si>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</si>
  <si>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</si>
  <si>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</si>
  <si>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</si>
  <si>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</si>
  <si>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</si>
  <si>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</si>
  <si>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</si>
  <si>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</si>
  <si>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</si>
  <si>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</si>
  <si>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</si>
  <si>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</si>
  <si>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</si>
  <si>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</si>
  <si>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</si>
  <si>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</si>
  <si>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</si>
  <si>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</si>
  <si>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</si>
  <si>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</si>
  <si>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</si>
  <si>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</si>
  <si>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</si>
  <si>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</si>
  <si>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</si>
  <si>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</si>
  <si>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</si>
  <si>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</si>
  <si>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</si>
  <si>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</si>
  <si>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</si>
  <si>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</si>
  <si>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</si>
  <si>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</si>
  <si>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</si>
  <si>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</si>
  <si>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</si>
  <si>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</si>
  <si>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</si>
  <si>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</si>
  <si>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</si>
  <si>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</si>
  <si>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</si>
  <si>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</si>
  <si>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</si>
  <si>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</si>
  <si>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</si>
  <si>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</si>
  <si>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</si>
  <si>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</si>
  <si>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</si>
  <si>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</si>
  <si>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</si>
  <si>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</si>
  <si>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</si>
  <si>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</si>
  <si>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</si>
  <si>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</si>
  <si>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</si>
  <si>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</si>
  <si>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</si>
  <si>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</si>
  <si>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</si>
  <si>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</si>
  <si>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</si>
  <si>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</si>
  <si>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</si>
  <si>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</si>
  <si>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</si>
  <si>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</si>
  <si>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</si>
  <si>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</si>
  <si>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</si>
  <si>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</si>
  <si>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</si>
  <si>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</si>
  <si>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</si>
  <si>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</si>
  <si>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</si>
  <si>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</si>
  <si>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</si>
  <si>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</si>
  <si>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</si>
  <si>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</si>
  <si>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</si>
  <si>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</si>
  <si>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</si>
  <si>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</si>
  <si>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</si>
  <si>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</si>
  <si>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</si>
  <si>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</si>
  <si>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</si>
  <si>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</si>
  <si>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</si>
  <si>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</si>
  <si>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</si>
  <si>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</si>
  <si>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</si>
  <si>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</si>
  <si>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</si>
  <si>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</si>
  <si>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</si>
  <si>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</si>
  <si>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</si>
  <si>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</si>
  <si>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</si>
  <si>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</si>
  <si>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</si>
  <si>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</si>
  <si>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</si>
  <si>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</si>
  <si>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</si>
  <si>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</si>
  <si>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</si>
  <si>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</si>
  <si>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</si>
  <si>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</si>
  <si>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</si>
  <si>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</si>
  <si>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</si>
  <si>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</si>
  <si>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</si>
  <si>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</si>
  <si>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</si>
  <si>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</si>
  <si>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</si>
  <si>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</si>
  <si>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</si>
  <si>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</si>
  <si>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</si>
  <si>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</si>
  <si>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</si>
  <si>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</si>
  <si>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</si>
  <si>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</si>
  <si>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</si>
  <si>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</si>
  <si>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</si>
  <si>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</si>
  <si>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</si>
  <si>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</si>
  <si>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</si>
  <si>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</si>
  <si>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</si>
  <si>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</si>
  <si>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</si>
  <si>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</si>
  <si>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</si>
  <si>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</si>
  <si>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</si>
  <si>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</si>
  <si>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</si>
  <si>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</si>
  <si>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</si>
  <si>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</si>
  <si>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</si>
  <si>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</si>
  <si>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</si>
  <si>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</si>
  <si>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</si>
  <si>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</si>
  <si>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</si>
  <si>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</si>
  <si>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</si>
  <si>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</si>
  <si>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</si>
  <si>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</si>
  <si>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</si>
  <si>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</si>
  <si>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</si>
  <si>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</si>
  <si>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</si>
  <si>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</si>
  <si>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</si>
  <si>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</si>
  <si>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</si>
  <si>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</si>
  <si>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</si>
  <si>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</si>
  <si>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</si>
  <si>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</si>
  <si>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</si>
  <si>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</si>
  <si>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</si>
  <si>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</si>
  <si>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</si>
  <si>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</si>
  <si>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</si>
  <si>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</si>
  <si>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</si>
  <si>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</si>
  <si>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</si>
  <si>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</si>
  <si>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</si>
  <si>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</si>
  <si>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</si>
  <si>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</si>
  <si>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</si>
  <si>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</si>
  <si>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</si>
  <si>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</si>
  <si>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</si>
  <si>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</si>
  <si>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</si>
  <si>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</si>
  <si>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</si>
  <si>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</si>
  <si>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</si>
  <si>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</si>
  <si>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</si>
  <si>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</si>
  <si>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</si>
  <si>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</si>
  <si>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</si>
  <si>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</si>
  <si>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</si>
  <si>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</si>
  <si>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</si>
  <si>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</si>
  <si>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</si>
  <si>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</si>
  <si>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</si>
  <si>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</si>
  <si>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</si>
  <si>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</si>
  <si>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</si>
  <si>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</si>
  <si>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</si>
  <si>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</si>
  <si>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</si>
  <si>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</si>
  <si>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</si>
  <si>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</si>
  <si>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</si>
  <si>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</si>
  <si>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</si>
  <si>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</si>
  <si>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</si>
  <si>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</si>
  <si>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</si>
  <si>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</si>
  <si>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</si>
  <si>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</si>
  <si>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</si>
  <si>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</si>
  <si>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</si>
  <si>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</si>
  <si>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</si>
  <si>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</si>
  <si>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</si>
  <si>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</si>
  <si>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</si>
  <si>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</si>
  <si>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</si>
  <si>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</si>
  <si>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</si>
  <si>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</si>
  <si>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</si>
  <si>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</si>
  <si>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</si>
  <si>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</si>
  <si>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</si>
  <si>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</si>
  <si>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</si>
  <si>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</si>
  <si>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</si>
  <si>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</si>
  <si>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</si>
  <si>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</si>
  <si>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</si>
  <si>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</si>
  <si>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</si>
  <si>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</si>
  <si>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</si>
  <si>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</si>
  <si>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</si>
  <si>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</si>
  <si>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</si>
  <si>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</si>
  <si>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</si>
  <si>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</si>
  <si>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</si>
  <si>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</si>
  <si>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</si>
  <si>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</si>
  <si>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</si>
  <si>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</si>
  <si>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</si>
  <si>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</si>
  <si>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</si>
  <si>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</si>
  <si>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</si>
  <si>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</si>
  <si>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</si>
  <si>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</si>
  <si>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</si>
  <si>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</si>
  <si>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</si>
  <si>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</si>
  <si>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</si>
  <si>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</si>
  <si>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</si>
  <si>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</si>
  <si>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</si>
  <si>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</si>
  <si>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</si>
  <si>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</si>
  <si>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</si>
  <si>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</si>
  <si>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</si>
  <si>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</si>
  <si>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</si>
  <si>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</si>
  <si>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</si>
  <si>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</si>
  <si>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</si>
  <si>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</si>
  <si>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</si>
  <si>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</si>
  <si>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</si>
  <si>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</si>
  <si>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</si>
  <si>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</si>
  <si>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</si>
  <si>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</si>
  <si>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</si>
  <si>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</si>
  <si>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</si>
  <si>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</si>
  <si>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</si>
  <si>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</si>
  <si>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</si>
  <si>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</si>
  <si>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</si>
  <si>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</si>
  <si>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</si>
  <si>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</si>
  <si>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</si>
  <si>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</si>
  <si>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</si>
  <si>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</si>
  <si>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</si>
  <si>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</si>
  <si>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</si>
  <si>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</si>
  <si>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</si>
  <si>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</si>
  <si>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</si>
  <si>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</si>
  <si>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</si>
  <si>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</si>
  <si>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</si>
  <si>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</si>
  <si>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</si>
  <si>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</si>
  <si>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</si>
  <si>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</si>
  <si>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</si>
  <si>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</si>
  <si>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</si>
  <si>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</si>
  <si>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</si>
  <si>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</si>
  <si>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</si>
  <si>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</si>
  <si>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</si>
  <si>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</si>
  <si>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</si>
  <si>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</si>
  <si>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</si>
  <si>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</si>
  <si>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</si>
  <si>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</si>
  <si>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</si>
  <si>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</si>
  <si>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</si>
  <si>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</si>
  <si>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</si>
  <si>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</si>
  <si>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</si>
  <si>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</si>
  <si>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</si>
  <si>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</si>
  <si>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</si>
  <si>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</si>
  <si>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</si>
  <si>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</si>
  <si>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</si>
  <si>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</si>
  <si>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</si>
  <si>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</si>
  <si>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</si>
  <si>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</si>
  <si>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</si>
  <si>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</si>
  <si>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</si>
  <si>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</si>
  <si>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</si>
  <si>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</si>
  <si>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</si>
  <si>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</si>
  <si>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</si>
  <si>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</si>
  <si>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</si>
  <si>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</si>
  <si>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</si>
  <si>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</si>
  <si>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</si>
  <si>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</si>
  <si>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</si>
  <si>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</si>
  <si>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</si>
  <si>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</si>
  <si>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</si>
  <si>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</si>
  <si>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</si>
  <si>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</si>
  <si>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</si>
  <si>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</si>
  <si>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</si>
  <si>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</si>
  <si>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</si>
  <si>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</si>
  <si>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</si>
  <si>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</si>
  <si>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</si>
  <si>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</si>
  <si>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</si>
  <si>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</si>
  <si>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</si>
  <si>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</si>
  <si>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</si>
  <si>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</si>
  <si>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</si>
  <si>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</si>
  <si>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</si>
  <si>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</si>
  <si>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</si>
  <si>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</si>
  <si>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</si>
  <si>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</si>
  <si>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</si>
  <si>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</si>
  <si>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</si>
  <si>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</si>
  <si>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</si>
  <si>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</si>
  <si>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</si>
  <si>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</si>
  <si>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</si>
  <si>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</si>
  <si>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</si>
  <si>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</si>
  <si>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</si>
  <si>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</si>
  <si>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</si>
  <si>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</si>
  <si>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</si>
  <si>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</si>
  <si>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</si>
  <si>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</si>
  <si>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</si>
  <si>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</si>
  <si>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</si>
  <si>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</si>
  <si>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</si>
  <si>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</si>
  <si>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</si>
  <si>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</si>
  <si>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</si>
  <si>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</si>
  <si>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</si>
  <si>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</si>
  <si>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</si>
  <si>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</si>
  <si>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</si>
  <si>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</si>
  <si>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</si>
  <si>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</si>
  <si>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</si>
  <si>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</si>
  <si>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</si>
  <si>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</si>
  <si>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</si>
  <si>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</si>
  <si>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</si>
  <si>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</si>
  <si>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</si>
  <si>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</si>
  <si>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</si>
  <si>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</si>
  <si>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</si>
  <si>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</si>
  <si>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</si>
  <si>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</si>
  <si>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</si>
  <si>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</si>
  <si>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</si>
  <si>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</si>
  <si>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</si>
  <si>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</si>
  <si>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</si>
  <si>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</si>
  <si>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</si>
  <si>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</si>
  <si>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</si>
  <si>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</si>
  <si>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</si>
  <si>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</si>
  <si>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</si>
  <si>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</si>
  <si>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</si>
  <si>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</si>
  <si>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</si>
  <si>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</si>
  <si>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</si>
  <si>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</si>
  <si>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</si>
  <si>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</si>
  <si>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</si>
  <si>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</si>
  <si>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</si>
  <si>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</si>
  <si>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</si>
  <si>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</si>
  <si>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</si>
  <si>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</si>
  <si>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</si>
  <si>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</si>
  <si>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</si>
  <si>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</si>
  <si>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</si>
  <si>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</si>
  <si>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</si>
  <si>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</si>
  <si>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</si>
  <si>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</si>
  <si>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</si>
  <si>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</si>
  <si>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</si>
  <si>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</si>
  <si>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</si>
  <si>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</si>
  <si>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</si>
  <si>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</si>
  <si>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</si>
  <si>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</si>
  <si>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</si>
  <si>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</si>
  <si>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</si>
  <si>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</si>
  <si>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</si>
  <si>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</si>
  <si>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</si>
  <si>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</si>
  <si>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</si>
  <si>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</si>
  <si>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</si>
  <si>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</si>
  <si>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</si>
  <si>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</si>
  <si>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</si>
  <si>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</si>
  <si>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</si>
  <si>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</si>
  <si>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</si>
  <si>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</si>
  <si>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</si>
  <si>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</si>
  <si>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</si>
  <si>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</si>
  <si>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</si>
  <si>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</si>
  <si>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</si>
  <si>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</si>
  <si>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</si>
  <si>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</si>
  <si>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</si>
  <si>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</si>
  <si>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</si>
  <si>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</si>
  <si>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</si>
  <si>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</si>
  <si>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</si>
  <si>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</si>
  <si>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</si>
  <si>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</si>
  <si>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</si>
  <si>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</si>
  <si>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</si>
  <si>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</si>
  <si>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</si>
  <si>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</si>
  <si>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</si>
  <si>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</si>
  <si>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</si>
  <si>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</si>
  <si>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</si>
  <si>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</si>
  <si>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</si>
  <si>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</si>
  <si>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</si>
  <si>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</si>
  <si>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</si>
  <si>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</si>
  <si>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</si>
  <si>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</si>
  <si>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</si>
  <si>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</si>
  <si>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</si>
  <si>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</si>
  <si>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</si>
  <si>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</si>
  <si>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</si>
  <si>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</si>
  <si>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</si>
  <si>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</si>
  <si>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</si>
  <si>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</si>
  <si>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</si>
  <si>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</si>
  <si>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</si>
  <si>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</si>
  <si>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</si>
  <si>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</si>
  <si>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</si>
  <si>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</si>
  <si>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</si>
  <si>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</si>
  <si>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</si>
  <si>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</si>
  <si>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</si>
  <si>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</si>
  <si>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</si>
  <si>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</si>
  <si>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</si>
  <si>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</si>
  <si>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</si>
  <si>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</si>
  <si>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</si>
  <si>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</si>
  <si>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</si>
  <si>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</si>
  <si>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</si>
  <si>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</si>
  <si>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</si>
  <si>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</si>
  <si>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</si>
  <si>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</si>
  <si>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</si>
  <si>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</si>
  <si>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</si>
  <si>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</si>
  <si>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</si>
  <si>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</si>
  <si>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</si>
  <si>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</si>
  <si>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</si>
  <si>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</si>
  <si>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</si>
  <si>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</si>
  <si>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</si>
  <si>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</si>
  <si>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</si>
  <si>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</si>
  <si>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</si>
  <si>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</si>
  <si>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</si>
  <si>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</si>
  <si>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</si>
  <si>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</si>
  <si>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</si>
  <si>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</si>
  <si>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</si>
  <si>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</si>
  <si>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</si>
  <si>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</si>
  <si>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</si>
  <si>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</si>
  <si>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</si>
  <si>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</si>
  <si>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</si>
  <si>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</si>
  <si>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</si>
  <si>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</si>
  <si>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</si>
  <si>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</si>
  <si>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</si>
  <si>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</si>
  <si>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</si>
  <si>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</si>
  <si>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</si>
  <si>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</si>
  <si>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</si>
  <si>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</si>
  <si>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</si>
  <si>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</si>
  <si>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</si>
  <si>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</si>
  <si>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</si>
  <si>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</si>
  <si>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</si>
  <si>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</si>
  <si>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</si>
  <si>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</si>
  <si>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</si>
  <si>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</si>
  <si>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</si>
  <si>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</si>
  <si>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</si>
  <si>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</si>
  <si>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</si>
  <si>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</si>
  <si>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</si>
  <si>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</si>
  <si>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</si>
  <si>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</si>
  <si>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</si>
  <si>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</si>
  <si>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</si>
  <si>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</si>
  <si>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</si>
  <si>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</si>
  <si>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</si>
  <si>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</si>
  <si>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</si>
  <si>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</si>
  <si>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</si>
  <si>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</si>
  <si>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</si>
  <si>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</si>
  <si>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</si>
  <si>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</si>
  <si>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</si>
  <si>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</si>
  <si>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</si>
  <si>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</si>
  <si>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</si>
  <si>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</si>
  <si>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</si>
  <si>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</si>
  <si>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</si>
  <si>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</si>
  <si>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</si>
  <si>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</si>
  <si>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</si>
  <si>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</si>
  <si>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</si>
  <si>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</si>
  <si>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</si>
  <si>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</si>
  <si>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</si>
  <si>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</si>
  <si>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</si>
  <si>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</si>
  <si>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</si>
  <si>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</si>
  <si>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</si>
  <si>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</si>
  <si>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</si>
  <si>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</si>
  <si>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</si>
  <si>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</si>
  <si>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</si>
  <si>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</si>
  <si>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</si>
  <si>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</si>
  <si>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</si>
  <si>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</si>
  <si>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</si>
  <si>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</si>
  <si>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</si>
  <si>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</si>
  <si>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</si>
  <si>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</si>
  <si>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</si>
  <si>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</si>
  <si>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</si>
  <si>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</si>
  <si>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</si>
  <si>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</si>
  <si>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</si>
  <si>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</si>
  <si>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</si>
  <si>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</si>
  <si>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</si>
  <si>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</si>
  <si>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</si>
  <si>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</si>
  <si>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</si>
  <si>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</si>
  <si>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</si>
  <si>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</si>
  <si>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</si>
  <si>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</si>
  <si>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</si>
  <si>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</si>
  <si>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</si>
  <si>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</si>
  <si>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</si>
  <si>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</si>
  <si>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</si>
  <si>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</si>
  <si>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</si>
  <si>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</si>
  <si>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</si>
  <si>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</si>
  <si>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</si>
  <si>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</si>
  <si>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</si>
  <si>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</si>
  <si>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</si>
  <si>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</si>
  <si>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</si>
  <si>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</si>
  <si>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</si>
  <si>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</si>
  <si>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</si>
  <si>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</si>
  <si>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</si>
  <si>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</si>
  <si>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</si>
  <si>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</si>
  <si>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</si>
  <si>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</si>
  <si>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</si>
  <si>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</si>
  <si>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</si>
  <si>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</si>
  <si>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</si>
  <si>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</si>
  <si>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</si>
  <si>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</si>
  <si>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</si>
  <si>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</si>
  <si>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</si>
  <si>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</si>
  <si>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</si>
  <si>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</si>
  <si>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</si>
  <si>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</si>
  <si>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</si>
  <si>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</si>
  <si>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</si>
  <si>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</si>
  <si>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</si>
  <si>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</si>
  <si>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</si>
  <si>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</si>
  <si>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</si>
  <si>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</si>
  <si>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</si>
  <si>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</si>
  <si>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</si>
  <si>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</si>
  <si>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</si>
  <si>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</si>
  <si>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</si>
  <si>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</si>
  <si>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</si>
  <si>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</si>
  <si>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</si>
  <si>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</si>
  <si>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</si>
  <si>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</si>
  <si>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</si>
  <si>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</si>
  <si>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</si>
  <si>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</si>
  <si>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</si>
  <si>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</si>
  <si>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</si>
  <si>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</si>
  <si>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</si>
  <si>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</si>
  <si>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</si>
  <si>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</si>
  <si>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</si>
  <si>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</si>
  <si>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</si>
  <si>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</si>
  <si>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</si>
  <si>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</si>
  <si>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</si>
  <si>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</si>
  <si>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</si>
  <si>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</si>
  <si>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</si>
  <si>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</si>
  <si>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</si>
  <si>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</si>
  <si>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</si>
  <si>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</si>
  <si>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</si>
  <si>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</si>
  <si>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</si>
  <si>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</si>
  <si>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</si>
  <si>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</si>
  <si>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</si>
  <si>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</si>
  <si>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</si>
  <si>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</si>
  <si>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</si>
  <si>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</si>
  <si>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</si>
  <si>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</si>
  <si>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</si>
  <si>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</si>
  <si>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</si>
  <si>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</si>
  <si>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</si>
  <si>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</si>
  <si>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</si>
  <si>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</si>
  <si>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</si>
  <si>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</si>
  <si>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</si>
  <si>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</si>
  <si>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</si>
  <si>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</si>
  <si>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</si>
  <si>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</si>
  <si>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</si>
  <si>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</si>
  <si>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</si>
  <si>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</si>
  <si>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</si>
  <si>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</si>
  <si>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</si>
  <si>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</si>
  <si>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</si>
  <si>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</si>
  <si>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</si>
  <si>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</si>
  <si>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</si>
  <si>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</si>
  <si>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</si>
  <si>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</si>
  <si>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</si>
  <si>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</si>
  <si>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</si>
  <si>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</si>
  <si>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</si>
  <si>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</si>
  <si>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</si>
  <si>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</si>
  <si>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</si>
  <si>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</si>
  <si>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</si>
  <si>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</si>
  <si>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</si>
  <si>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</si>
  <si>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</si>
  <si>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</si>
  <si>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</si>
  <si>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</si>
  <si>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</si>
  <si>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</si>
  <si>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</si>
  <si>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</si>
  <si>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</si>
  <si>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</si>
  <si>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</si>
  <si>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</si>
  <si>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</si>
  <si>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</si>
  <si>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</si>
  <si>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</si>
  <si>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</si>
  <si>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</si>
  <si>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</si>
  <si>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</si>
  <si>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</si>
  <si>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</si>
  <si>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</si>
  <si>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</si>
  <si>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</si>
  <si>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</si>
  <si>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</si>
  <si>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</si>
  <si>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</si>
  <si>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</si>
  <si>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</si>
  <si>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</si>
  <si>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</si>
  <si>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</si>
  <si>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</si>
  <si>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</si>
  <si>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</si>
  <si>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</si>
  <si>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</si>
  <si>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</si>
  <si>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</si>
  <si>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</si>
  <si>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</si>
  <si>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</si>
  <si>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</si>
  <si>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</si>
  <si>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</si>
  <si>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</si>
  <si>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</si>
  <si>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</si>
  <si>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</si>
  <si>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</si>
  <si>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</si>
  <si>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</si>
  <si>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</si>
  <si>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</si>
  <si>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</si>
  <si>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</si>
  <si>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</si>
  <si>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</si>
  <si>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</si>
  <si>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</si>
  <si>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</si>
  <si>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</si>
  <si>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</si>
  <si>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</si>
  <si>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</si>
  <si>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</si>
  <si>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</si>
  <si>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</si>
  <si>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</si>
  <si>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</si>
  <si>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</si>
  <si>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</si>
  <si>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</si>
  <si>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</si>
  <si>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</si>
  <si>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</si>
  <si>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</si>
  <si>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</si>
  <si>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</si>
  <si>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</si>
  <si>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</si>
  <si>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</si>
  <si>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</si>
  <si>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</si>
  <si>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</si>
  <si>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</si>
  <si>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</si>
  <si>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</si>
  <si>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</si>
  <si>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</si>
  <si>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</si>
  <si>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</si>
  <si>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</si>
  <si>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</si>
  <si>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</si>
  <si>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</si>
  <si>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</si>
  <si>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</si>
  <si>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</si>
  <si>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</si>
  <si>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</si>
  <si>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</si>
  <si>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</si>
  <si>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</si>
  <si>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</si>
  <si>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</si>
  <si>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</si>
  <si>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</si>
  <si>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</si>
  <si>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</si>
  <si>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</si>
  <si>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</si>
  <si>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</si>
  <si>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</si>
  <si>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</si>
  <si>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</si>
  <si>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</si>
  <si>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</si>
  <si>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</si>
  <si>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</si>
  <si>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</si>
  <si>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</si>
  <si>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</si>
  <si>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</si>
  <si>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</si>
  <si>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</si>
  <si>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</si>
  <si>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</si>
  <si>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</si>
  <si>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</si>
  <si>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</si>
  <si>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</si>
  <si>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</si>
  <si>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</si>
  <si>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</si>
  <si>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</si>
  <si>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</si>
  <si>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</si>
  <si>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</si>
  <si>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</si>
  <si>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</si>
  <si>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</si>
  <si>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</si>
  <si>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</si>
  <si>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</si>
  <si>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</si>
  <si>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</si>
  <si>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</si>
  <si>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</si>
  <si>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</si>
  <si>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</si>
  <si>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</si>
  <si>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</si>
  <si>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</si>
  <si>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</si>
  <si>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</si>
  <si>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</si>
  <si>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</si>
  <si>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</si>
  <si>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</si>
  <si>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</si>
  <si>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</si>
  <si>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</si>
  <si>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</si>
  <si>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</si>
  <si>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</si>
  <si>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</si>
  <si>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</si>
  <si>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</si>
  <si>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</si>
  <si>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</si>
  <si>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</si>
  <si>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</si>
  <si>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</si>
  <si>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</si>
  <si>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</si>
  <si>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</si>
  <si>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</si>
  <si>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</si>
  <si>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</si>
  <si>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</si>
  <si>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</si>
  <si>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</si>
  <si>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</si>
  <si>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</si>
  <si>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</si>
  <si>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</si>
  <si>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</si>
  <si>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</si>
  <si>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</si>
  <si>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</si>
  <si>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</si>
  <si>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</si>
  <si>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</si>
  <si>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</si>
  <si>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</si>
  <si>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</si>
  <si>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</si>
  <si>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</si>
  <si>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</si>
  <si>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</si>
  <si>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</si>
  <si>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</si>
  <si>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</si>
  <si>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</si>
  <si>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</si>
  <si>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</si>
  <si>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</si>
  <si>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</si>
  <si>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</si>
  <si>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</si>
  <si>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</si>
  <si>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</si>
  <si>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</si>
  <si>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</si>
  <si>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</si>
  <si>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</si>
  <si>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</si>
  <si>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</si>
  <si>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</si>
  <si>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</si>
  <si>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</si>
  <si>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</si>
  <si>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</si>
  <si>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</si>
  <si>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</si>
  <si>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</si>
  <si>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</si>
  <si>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</si>
  <si>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</si>
  <si>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</si>
  <si>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</si>
  <si>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</si>
  <si>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</si>
  <si>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</si>
  <si>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</si>
  <si>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</si>
  <si>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</si>
  <si>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</si>
  <si>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</si>
  <si>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</si>
  <si>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</si>
  <si>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</si>
  <si>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</si>
  <si>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</si>
  <si>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</si>
  <si>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</si>
  <si>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</si>
  <si>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</si>
  <si>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</si>
  <si>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</si>
  <si>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</si>
  <si>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</si>
  <si>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</si>
  <si>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</si>
  <si>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</si>
  <si>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</si>
  <si>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</si>
  <si>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</si>
  <si>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</si>
  <si>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</si>
  <si>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</si>
  <si>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</si>
  <si>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</si>
  <si>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</si>
  <si>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</si>
  <si>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</si>
  <si>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</si>
  <si>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</si>
  <si>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</si>
  <si>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</si>
  <si>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</si>
  <si>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</si>
  <si>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</si>
  <si>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</si>
  <si>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</si>
  <si>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</si>
  <si>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</si>
  <si>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</si>
  <si>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</si>
  <si>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</si>
  <si>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</si>
  <si>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</si>
  <si>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</si>
  <si>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</si>
  <si>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</si>
  <si>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</si>
  <si>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</si>
  <si>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</si>
  <si>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</si>
  <si>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</si>
  <si>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</si>
  <si>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</si>
  <si>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</si>
  <si>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</si>
  <si>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</si>
  <si>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</si>
  <si>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</si>
  <si>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</si>
  <si>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</si>
  <si>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</si>
  <si>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</si>
  <si>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</si>
  <si>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</si>
  <si>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</si>
  <si>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</si>
  <si>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</si>
  <si>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</si>
  <si>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</si>
  <si>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</si>
  <si>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</si>
  <si>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</si>
  <si>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</si>
  <si>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</si>
  <si>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</si>
  <si>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</si>
  <si>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</si>
  <si>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</si>
  <si>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</si>
  <si>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</si>
  <si>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</si>
  <si>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</si>
  <si>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</si>
  <si>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</si>
  <si>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</si>
  <si>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</si>
  <si>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</si>
  <si>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</si>
  <si>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</si>
  <si>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</si>
  <si>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</si>
  <si>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</si>
  <si>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</si>
  <si>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</si>
  <si>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</si>
  <si>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</si>
  <si>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</si>
  <si>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</si>
  <si>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</si>
  <si>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</si>
  <si>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</si>
  <si>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</si>
  <si>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</si>
  <si>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</si>
  <si>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</si>
  <si>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</si>
  <si>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</si>
  <si>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</si>
  <si>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</si>
  <si>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</si>
  <si>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</si>
  <si>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</si>
  <si>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</si>
  <si>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</si>
  <si>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</si>
  <si>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</si>
  <si>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</si>
  <si>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</si>
  <si>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</si>
  <si>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</si>
  <si>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</si>
  <si>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</si>
  <si>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</si>
  <si>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</si>
  <si>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</si>
  <si>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</si>
  <si>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</si>
  <si>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</si>
  <si>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</si>
  <si>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</si>
  <si>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</si>
  <si>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</si>
  <si>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</si>
  <si>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</si>
  <si>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</si>
  <si>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</si>
  <si>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</si>
  <si>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</si>
  <si>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</si>
  <si>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</si>
  <si>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</si>
  <si>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</si>
  <si>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</si>
  <si>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</si>
  <si>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</si>
  <si>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</si>
  <si>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</si>
  <si>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</si>
  <si>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</si>
  <si>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</si>
  <si>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</si>
  <si>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</si>
  <si>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</si>
  <si>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</si>
  <si>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</si>
  <si>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</si>
  <si>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</si>
  <si>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</si>
  <si>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</si>
  <si>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</si>
  <si>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</si>
  <si>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</si>
  <si>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</si>
  <si>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</si>
  <si>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</si>
  <si>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</si>
  <si>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</si>
  <si>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</si>
  <si>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</si>
  <si>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</si>
  <si>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</si>
  <si>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</si>
  <si>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</si>
  <si>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</si>
  <si>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</si>
  <si>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</si>
  <si>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</si>
  <si>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</si>
  <si>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</si>
  <si>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</si>
  <si>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</si>
  <si>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</si>
  <si>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</si>
  <si>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</si>
  <si>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</si>
  <si>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</si>
  <si>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</si>
  <si>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</si>
  <si>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</si>
  <si>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</si>
  <si>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</si>
  <si>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</si>
  <si>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</si>
  <si>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</si>
  <si>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</si>
  <si>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</si>
  <si>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</si>
  <si>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</si>
  <si>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</si>
  <si>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</si>
  <si>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</si>
  <si>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</si>
  <si>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</si>
  <si>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</si>
  <si>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</si>
  <si>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</si>
  <si>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</si>
  <si>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</si>
  <si>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</si>
  <si>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</si>
  <si>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</si>
  <si>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</si>
  <si>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</si>
  <si>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</si>
  <si>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</si>
  <si>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</si>
  <si>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</si>
  <si>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</si>
  <si>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</si>
  <si>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</si>
  <si>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</si>
  <si>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</si>
  <si>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</si>
  <si>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</si>
  <si>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</si>
  <si>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</si>
  <si>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</si>
  <si>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</si>
  <si>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</si>
  <si>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</si>
  <si>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</si>
  <si>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</si>
  <si>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</si>
  <si>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</si>
  <si>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</si>
  <si>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</si>
  <si>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</si>
  <si>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</si>
  <si>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</si>
  <si>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</si>
  <si>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</si>
  <si>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</si>
  <si>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</si>
  <si>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</si>
  <si>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</si>
  <si>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</si>
  <si>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</si>
  <si>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</si>
  <si>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</si>
  <si>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</si>
  <si>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</si>
  <si>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</si>
  <si>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</si>
  <si>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</si>
  <si>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</si>
  <si>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</si>
  <si>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</si>
  <si>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</si>
  <si>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</si>
  <si>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</si>
  <si>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</si>
  <si>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</si>
  <si>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</si>
  <si>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</si>
  <si>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</si>
  <si>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</si>
  <si>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</si>
  <si>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</si>
  <si>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</si>
  <si>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</si>
  <si>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</si>
  <si>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</si>
  <si>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</si>
  <si>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</si>
  <si>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</si>
  <si>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</si>
  <si>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</si>
  <si>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</si>
  <si>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</si>
  <si>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</si>
  <si>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</si>
  <si>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</si>
  <si>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</si>
  <si>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</si>
  <si>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</si>
  <si>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</si>
  <si>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</si>
  <si>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</si>
  <si>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</si>
  <si>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</si>
  <si>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</si>
  <si>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</si>
  <si>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</si>
  <si>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</si>
  <si>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</si>
  <si>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</si>
  <si>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</si>
  <si>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</si>
  <si>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</si>
  <si>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</si>
  <si>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</si>
  <si>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</si>
  <si>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</si>
  <si>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</si>
  <si>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</si>
  <si>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</si>
  <si>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</si>
  <si>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</si>
  <si>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</si>
  <si>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</si>
  <si>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</si>
  <si>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</si>
  <si>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</si>
  <si>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</si>
  <si>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</si>
  <si>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</si>
  <si>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</si>
  <si>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</si>
  <si>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</si>
  <si>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</si>
  <si>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</si>
  <si>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</si>
  <si>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</si>
  <si>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</si>
  <si>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</si>
  <si>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</si>
  <si>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</si>
  <si>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</si>
  <si>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</si>
  <si>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</si>
  <si>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</si>
  <si>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</si>
  <si>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</si>
  <si>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</si>
  <si>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</si>
  <si>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</si>
  <si>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</si>
  <si>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</si>
  <si>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</si>
  <si>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</si>
  <si>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</si>
  <si>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</si>
  <si>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</si>
  <si>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</si>
  <si>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</si>
  <si>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</si>
  <si>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</si>
  <si>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</si>
  <si>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</si>
  <si>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</si>
  <si>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</si>
  <si>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</si>
  <si>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</si>
  <si>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</si>
  <si>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</si>
  <si>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</si>
  <si>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</si>
  <si>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</si>
  <si>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</si>
  <si>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</si>
  <si>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</si>
  <si>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</si>
  <si>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</si>
  <si>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</si>
  <si>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</si>
  <si>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</si>
  <si>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</si>
  <si>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</si>
  <si>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</si>
  <si>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</si>
  <si>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</si>
  <si>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</si>
  <si>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</si>
  <si>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</si>
  <si>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</si>
  <si>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</si>
  <si>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</si>
  <si>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</si>
  <si>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</si>
  <si>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</si>
  <si>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</si>
  <si>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</si>
  <si>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</si>
  <si>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</si>
  <si>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</si>
  <si>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</si>
  <si>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</si>
  <si>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</si>
  <si>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</si>
  <si>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</si>
  <si>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</si>
  <si>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</si>
  <si>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</si>
  <si>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</si>
  <si>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</si>
  <si>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</si>
  <si>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</si>
  <si>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</si>
  <si>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</si>
  <si>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</si>
  <si>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</si>
  <si>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</si>
  <si>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</si>
  <si>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</si>
  <si>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</si>
  <si>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</si>
  <si>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</si>
  <si>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</si>
  <si>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</si>
  <si>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</si>
  <si>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</si>
  <si>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</si>
  <si>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</si>
  <si>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</si>
  <si>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</si>
  <si>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</si>
  <si>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</si>
  <si>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</si>
  <si>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</si>
  <si>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</si>
  <si>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</si>
  <si>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</si>
  <si>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</si>
  <si>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</si>
  <si>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</si>
  <si>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</si>
  <si>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</si>
  <si>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</si>
  <si>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</si>
  <si>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</si>
  <si>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</si>
  <si>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</si>
  <si>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</si>
  <si>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</si>
  <si>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</si>
  <si>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</si>
  <si>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</si>
  <si>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</si>
  <si>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</si>
  <si>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</si>
  <si>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</si>
  <si>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</si>
  <si>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</si>
  <si>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</si>
  <si>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</si>
  <si>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</si>
  <si>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</si>
  <si>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</si>
  <si>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</si>
  <si>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</si>
  <si>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</si>
  <si>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</si>
  <si>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</si>
  <si>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</si>
  <si>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</si>
  <si>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</si>
  <si>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</si>
  <si>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</si>
  <si>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</si>
  <si>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</si>
  <si>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</si>
  <si>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</si>
  <si>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</si>
  <si>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</si>
  <si>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</si>
  <si>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</si>
  <si>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</si>
  <si>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</si>
  <si>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</si>
  <si>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</si>
  <si>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</si>
  <si>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</si>
  <si>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</si>
  <si>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</si>
  <si>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</si>
  <si>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</si>
  <si>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</si>
  <si>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</si>
  <si>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</si>
  <si>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</si>
  <si>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</si>
  <si>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</si>
  <si>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</si>
  <si>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</si>
  <si>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</si>
  <si>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</si>
  <si>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</si>
  <si>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</si>
  <si>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</si>
  <si>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</si>
  <si>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</si>
  <si>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</si>
  <si>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</si>
  <si>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</si>
  <si>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</si>
  <si>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</si>
  <si>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</si>
  <si>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</si>
  <si>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</si>
  <si>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</si>
  <si>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</si>
  <si>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</si>
  <si>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</si>
  <si>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</si>
  <si>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</si>
  <si>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</si>
  <si>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</si>
  <si>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</si>
  <si>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</si>
  <si>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</si>
  <si>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</si>
  <si>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</si>
  <si>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</si>
  <si>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</si>
  <si>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</si>
  <si>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</si>
  <si>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</si>
  <si>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</si>
  <si>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</si>
  <si>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</si>
  <si>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</si>
  <si>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</si>
  <si>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</si>
  <si>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</si>
  <si>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</si>
  <si>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</si>
  <si>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</si>
  <si>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</si>
  <si>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</si>
  <si>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</si>
  <si>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</si>
  <si>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</si>
  <si>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</si>
  <si>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</si>
  <si>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</si>
  <si>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</si>
  <si>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</si>
  <si>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</si>
  <si>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</si>
  <si>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</si>
  <si>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</si>
  <si>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</si>
  <si>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</si>
  <si>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</si>
  <si>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</si>
  <si>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</si>
  <si>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</si>
  <si>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</si>
  <si>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</si>
  <si>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</si>
  <si>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</si>
  <si>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</si>
  <si>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</si>
  <si>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</si>
  <si>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</si>
  <si>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</si>
  <si>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</si>
  <si>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</si>
  <si>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</si>
  <si>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</si>
  <si>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</si>
  <si>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</si>
  <si>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</si>
  <si>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</si>
  <si>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</si>
  <si>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</si>
  <si>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</si>
  <si>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</si>
  <si>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</si>
  <si>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</si>
  <si>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</si>
  <si>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</si>
  <si>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</si>
  <si>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</si>
  <si>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</si>
  <si>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</si>
  <si>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</si>
  <si>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</si>
  <si>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</si>
  <si>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</si>
  <si>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</si>
  <si>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</si>
  <si>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</si>
  <si>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</si>
  <si>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</si>
  <si>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</si>
  <si>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</si>
  <si>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</si>
  <si>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</si>
  <si>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</si>
  <si>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</si>
  <si>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</si>
  <si>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</si>
  <si>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</si>
  <si>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</si>
  <si>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</si>
  <si>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</si>
  <si>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</si>
  <si>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</si>
  <si>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</si>
  <si>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</si>
  <si>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</si>
  <si>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</si>
  <si>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</si>
  <si>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</si>
  <si>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</si>
  <si>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</si>
  <si>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</si>
  <si>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</si>
  <si>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</si>
  <si>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</si>
  <si>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</si>
  <si>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</si>
  <si>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</si>
  <si>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</si>
  <si>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</si>
  <si>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</si>
  <si>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</si>
  <si>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</si>
  <si>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</si>
  <si>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</si>
  <si>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</si>
  <si>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</si>
  <si>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</si>
  <si>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</si>
  <si>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</si>
  <si>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</si>
  <si>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</si>
  <si>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</si>
  <si>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</si>
  <si>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</si>
  <si>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</si>
  <si>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</si>
  <si>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</si>
  <si>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</si>
  <si>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</si>
  <si>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</si>
  <si>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</si>
  <si>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</si>
  <si>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</si>
  <si>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</si>
  <si>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</si>
  <si>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</si>
  <si>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</si>
  <si>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</si>
  <si>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</si>
  <si>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</si>
  <si>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</si>
  <si>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</si>
  <si>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</si>
  <si>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</si>
  <si>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</si>
  <si>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</si>
  <si>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</si>
  <si>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</si>
  <si>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</si>
  <si>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</si>
  <si>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</si>
  <si>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</si>
  <si>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</si>
  <si>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</si>
  <si>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</si>
  <si>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</si>
  <si>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</si>
  <si>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</si>
  <si>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</si>
  <si>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</si>
  <si>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</si>
  <si>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</si>
  <si>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</si>
  <si>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</si>
  <si>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</si>
  <si>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</si>
  <si>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</si>
  <si>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</si>
  <si>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</si>
  <si>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</si>
  <si>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</si>
  <si>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</si>
  <si>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</si>
  <si>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</si>
  <si>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</si>
  <si>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</si>
  <si>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</si>
  <si>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</si>
  <si>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</si>
  <si>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</si>
  <si>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</si>
  <si>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</si>
  <si>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</si>
  <si>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</si>
  <si>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</si>
  <si>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</si>
  <si>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</si>
  <si>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</si>
  <si>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</si>
  <si>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</si>
  <si>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</si>
  <si>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</si>
  <si>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</si>
  <si>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</si>
  <si>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</si>
  <si>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</si>
  <si>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</si>
  <si>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</si>
  <si>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</si>
  <si>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</si>
  <si>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</si>
  <si>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</si>
  <si>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</si>
  <si>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</si>
  <si>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</si>
  <si>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</si>
  <si>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</si>
  <si>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</si>
  <si>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</si>
  <si>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</si>
  <si>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</si>
  <si>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</si>
  <si>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</si>
  <si>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</si>
  <si>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</si>
  <si>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</si>
  <si>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</si>
  <si>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</si>
  <si>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</si>
  <si>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</si>
  <si>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</si>
  <si>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</si>
  <si>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</si>
  <si>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</si>
  <si>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</si>
  <si>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</si>
  <si>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</si>
  <si>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</si>
  <si>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</si>
  <si>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</si>
  <si>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</si>
  <si>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</si>
  <si>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</si>
  <si>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</si>
  <si>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</si>
  <si>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</si>
  <si>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</si>
  <si>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</si>
  <si>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</si>
  <si>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</si>
  <si>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</si>
  <si>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</si>
  <si>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</si>
  <si>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</si>
  <si>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</si>
  <si>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</si>
  <si>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</si>
  <si>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</si>
  <si>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</si>
  <si>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</si>
  <si>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</si>
  <si>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</si>
  <si>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</si>
  <si>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</si>
  <si>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</si>
  <si>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</si>
  <si>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</si>
  <si>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</si>
  <si>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</si>
  <si>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</si>
  <si>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</si>
  <si>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</si>
  <si>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</si>
  <si>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</si>
  <si>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</si>
  <si>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</si>
  <si>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</si>
  <si>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</si>
  <si>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</si>
  <si>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</si>
  <si>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</si>
  <si>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</si>
  <si>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</si>
  <si>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</si>
  <si>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</si>
  <si>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</si>
  <si>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</si>
  <si>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</si>
  <si>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</si>
  <si>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</si>
  <si>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</si>
  <si>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</si>
  <si>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</si>
  <si>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</si>
  <si>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</si>
  <si>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</si>
  <si>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</si>
  <si>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</si>
  <si>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</si>
  <si>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</si>
  <si>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</si>
  <si>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</si>
  <si>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</si>
  <si>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</si>
  <si>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</si>
  <si>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</si>
  <si>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</si>
  <si>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</si>
  <si>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</si>
  <si>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</si>
  <si>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</si>
  <si>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</si>
  <si>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</si>
  <si>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</si>
  <si>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</si>
  <si>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</si>
  <si>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</si>
  <si>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</si>
  <si>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</si>
  <si>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</si>
  <si>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</si>
  <si>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</si>
  <si>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</si>
  <si>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</si>
  <si>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</si>
  <si>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</si>
  <si>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</si>
  <si>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</si>
  <si>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</si>
  <si>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</si>
  <si>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</si>
  <si>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</si>
  <si>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</si>
  <si>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</si>
  <si>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</si>
  <si>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</si>
  <si>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</si>
  <si>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</si>
  <si>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</si>
  <si>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</si>
  <si>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</si>
  <si>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</si>
  <si>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</si>
  <si>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</si>
  <si>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</si>
  <si>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</si>
  <si>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</si>
  <si>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</si>
  <si>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</si>
  <si>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</si>
  <si>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</si>
  <si>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</si>
  <si>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</si>
  <si>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</si>
  <si>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</si>
  <si>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</si>
  <si>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</si>
  <si>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</si>
  <si>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</si>
  <si>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</si>
  <si>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</si>
  <si>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</si>
  <si>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</si>
  <si>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</si>
  <si>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</si>
  <si>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</si>
  <si>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</si>
  <si>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</si>
  <si>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</si>
  <si>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</si>
  <si>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</si>
  <si>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</si>
  <si>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</si>
  <si>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</si>
  <si>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</si>
  <si>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</si>
  <si>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</si>
  <si>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</si>
  <si>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</si>
  <si>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</si>
  <si>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</si>
  <si>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</si>
  <si>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</si>
  <si>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</si>
  <si>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</si>
  <si>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</si>
  <si>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</si>
  <si>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</si>
  <si>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</si>
  <si>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</si>
  <si>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</si>
  <si>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</si>
  <si>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</si>
  <si>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</si>
  <si>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</si>
  <si>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</si>
  <si>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</si>
  <si>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</si>
  <si>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</si>
  <si>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</si>
  <si>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</si>
  <si>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</si>
  <si>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</si>
  <si>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</si>
  <si>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</si>
  <si>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</si>
  <si>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</si>
  <si>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</si>
  <si>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</si>
  <si>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</si>
  <si>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</si>
  <si>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</si>
  <si>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</si>
  <si>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</si>
  <si>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</si>
  <si>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</si>
  <si>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</si>
  <si>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</si>
  <si>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</si>
  <si>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</si>
  <si>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</si>
  <si>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</si>
  <si>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</si>
  <si>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</si>
  <si>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</si>
  <si>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</si>
  <si>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</si>
  <si>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</si>
  <si>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</si>
  <si>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</si>
  <si>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</si>
  <si>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</si>
  <si>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</si>
  <si>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</si>
  <si>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</si>
  <si>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</si>
  <si>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</si>
  <si>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</si>
  <si>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</si>
  <si>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</si>
  <si>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</si>
  <si>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</si>
  <si>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</si>
  <si>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</si>
  <si>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</si>
  <si>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</si>
  <si>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</si>
  <si>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</si>
  <si>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</si>
  <si>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</si>
  <si>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</si>
  <si>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</si>
  <si>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</si>
  <si>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</si>
  <si>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</si>
  <si>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</si>
  <si>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</si>
  <si>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</si>
  <si>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</si>
  <si>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</si>
  <si>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</si>
  <si>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</si>
  <si>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</si>
  <si>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</si>
  <si>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</si>
  <si>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</si>
  <si>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</si>
  <si>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</si>
  <si>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</si>
  <si>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</si>
  <si>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</si>
  <si>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</si>
  <si>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</si>
  <si>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</si>
  <si>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</si>
  <si>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</si>
  <si>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</si>
  <si>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</si>
  <si>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</si>
  <si>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</si>
  <si>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</si>
  <si>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</si>
  <si>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</si>
  <si>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</si>
  <si>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</si>
  <si>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</si>
  <si>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</si>
  <si>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</si>
  <si>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</si>
  <si>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</si>
  <si>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</si>
  <si>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</si>
  <si>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</si>
  <si>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</si>
  <si>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</si>
  <si>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</si>
  <si>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</si>
  <si>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</si>
  <si>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</si>
  <si>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</si>
  <si>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</si>
  <si>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</si>
  <si>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</si>
  <si>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</si>
  <si>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</si>
  <si>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</si>
  <si>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</si>
  <si>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</si>
  <si>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</si>
  <si>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</si>
  <si>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</si>
  <si>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</si>
  <si>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</si>
  <si>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</si>
  <si>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</si>
  <si>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</si>
  <si>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</si>
  <si>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</si>
  <si>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</si>
  <si>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</si>
  <si>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</si>
  <si>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</si>
  <si>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</si>
  <si>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</si>
  <si>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</si>
  <si>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</si>
  <si>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</si>
  <si>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</si>
  <si>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</si>
  <si>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</si>
  <si>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</si>
  <si>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</si>
  <si>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</si>
  <si>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</si>
  <si>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</si>
  <si>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</si>
  <si>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</si>
  <si>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</si>
  <si>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</si>
  <si>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</si>
  <si>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</si>
  <si>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</si>
  <si>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</si>
  <si>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</si>
  <si>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</si>
  <si>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</si>
  <si>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</si>
  <si>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</si>
  <si>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</si>
  <si>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</si>
  <si>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</si>
  <si>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</si>
  <si>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</si>
  <si>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</si>
  <si>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</si>
  <si>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</si>
  <si>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</si>
  <si>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</si>
  <si>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</si>
  <si>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</si>
  <si>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</si>
  <si>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</si>
  <si>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</si>
  <si>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</si>
  <si>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</si>
  <si>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</si>
  <si>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</si>
  <si>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</si>
  <si>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</si>
  <si>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</si>
  <si>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</si>
  <si>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</si>
  <si>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</si>
  <si>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</si>
  <si>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</si>
  <si>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</si>
  <si>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</si>
  <si>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</si>
  <si>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</si>
  <si>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</si>
  <si>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</si>
  <si>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</si>
  <si>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</si>
  <si>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</si>
  <si>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</si>
  <si>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</si>
  <si>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</si>
  <si>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</si>
  <si>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</si>
  <si>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</si>
  <si>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</si>
  <si>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</si>
  <si>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</si>
  <si>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</si>
  <si>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</si>
  <si>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</si>
  <si>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</si>
  <si>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</si>
  <si>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</si>
  <si>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</si>
  <si>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</si>
  <si>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</si>
  <si>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</si>
  <si>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</si>
  <si>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</si>
  <si>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</si>
  <si>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</si>
  <si>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</si>
  <si>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</si>
  <si>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</si>
  <si>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</si>
  <si>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</si>
  <si>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</si>
  <si>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</si>
  <si>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</si>
  <si>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</si>
  <si>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</si>
  <si>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</si>
  <si>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</si>
  <si>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</si>
  <si>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</si>
  <si>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</si>
  <si>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</si>
  <si>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</si>
  <si>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</si>
  <si>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</si>
  <si>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</si>
  <si>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</si>
  <si>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</si>
  <si>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</si>
  <si>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</si>
  <si>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</si>
  <si>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</si>
  <si>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</si>
  <si>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</si>
  <si>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</si>
  <si>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</si>
  <si>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</si>
  <si>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</si>
  <si>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</si>
  <si>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</si>
  <si>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</si>
  <si>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</si>
  <si>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</si>
  <si>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</si>
  <si>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</si>
  <si>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</si>
  <si>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</si>
  <si>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</si>
  <si>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</si>
  <si>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</si>
  <si>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</si>
  <si>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</si>
  <si>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</si>
  <si>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</si>
  <si>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</si>
  <si>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</si>
  <si>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</si>
  <si>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</si>
  <si>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</si>
  <si>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</si>
  <si>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</si>
  <si>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</si>
  <si>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</si>
  <si>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</si>
  <si>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</si>
  <si>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</si>
  <si>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</si>
  <si>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</si>
  <si>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</si>
  <si>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</si>
  <si>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</si>
  <si>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</si>
  <si>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</si>
  <si>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</si>
  <si>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</si>
  <si>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</si>
  <si>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</si>
  <si>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</si>
  <si>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</si>
  <si>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</si>
  <si>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</si>
  <si>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</si>
  <si>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</si>
  <si>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</si>
  <si>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</si>
  <si>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</si>
  <si>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</si>
  <si>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</si>
  <si>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</si>
  <si>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</si>
  <si>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</si>
  <si>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</si>
  <si>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</si>
  <si>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</si>
  <si>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</si>
  <si>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</si>
  <si>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</si>
  <si>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</si>
  <si>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</si>
  <si>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</si>
  <si>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</si>
  <si>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</si>
  <si>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</si>
  <si>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</si>
  <si>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</si>
  <si>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</si>
  <si>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</si>
  <si>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</si>
  <si>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</si>
  <si>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</si>
  <si>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</si>
  <si>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</si>
  <si>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</si>
  <si>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</si>
  <si>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</si>
  <si>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</si>
  <si>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</si>
  <si>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</si>
  <si>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</si>
  <si>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</si>
  <si>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</si>
  <si>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</si>
  <si>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</si>
  <si>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</si>
  <si>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</si>
  <si>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</si>
  <si>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</si>
  <si>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</si>
  <si>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</si>
  <si>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</si>
  <si>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</si>
  <si>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</si>
  <si>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</si>
  <si>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</si>
  <si>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</si>
  <si>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</si>
  <si>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</si>
  <si>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</si>
  <si>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</si>
  <si>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</si>
  <si>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</si>
  <si>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</si>
  <si>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</si>
  <si>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</si>
  <si>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</si>
  <si>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</si>
  <si>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</si>
  <si>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</si>
  <si>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</si>
  <si>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</si>
  <si>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</si>
  <si>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</si>
  <si>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</si>
  <si>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</si>
  <si>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</si>
  <si>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</si>
  <si>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</si>
  <si>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</si>
  <si>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</si>
  <si>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</si>
  <si>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</si>
  <si>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</si>
  <si>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</si>
  <si>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</si>
  <si>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</si>
  <si>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</si>
  <si>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</si>
  <si>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</si>
  <si>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</si>
  <si>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</si>
  <si>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</si>
  <si>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</si>
  <si>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</si>
  <si>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</si>
  <si>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</si>
  <si>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</si>
  <si>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</si>
  <si>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</si>
  <si>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</si>
  <si>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</si>
  <si>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</si>
  <si>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</si>
  <si>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</si>
  <si>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</si>
  <si>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</si>
  <si>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</si>
  <si>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</si>
  <si>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</si>
  <si>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</si>
  <si>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</si>
  <si>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</si>
  <si>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</si>
  <si>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</si>
  <si>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</si>
  <si>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</si>
  <si>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</si>
  <si>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</si>
  <si>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</si>
  <si>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</si>
  <si>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</si>
  <si>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</si>
  <si>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</si>
  <si>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</si>
  <si>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</si>
  <si>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</si>
  <si>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</si>
  <si>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</si>
  <si>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</si>
  <si>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</si>
  <si>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</si>
  <si>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</si>
  <si>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</si>
  <si>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</si>
  <si>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</si>
  <si>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</si>
  <si>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</si>
  <si>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</si>
  <si>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</si>
  <si>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</si>
  <si>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</si>
  <si>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</si>
  <si>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</si>
  <si>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</si>
  <si>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</si>
  <si>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</si>
  <si>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</si>
  <si>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</si>
  <si>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</si>
  <si>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</si>
  <si>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</si>
  <si>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</si>
  <si>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</si>
  <si>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</si>
  <si>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</si>
  <si>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</si>
  <si>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</si>
  <si>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</si>
  <si>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</si>
  <si>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</si>
  <si>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</si>
  <si>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</si>
  <si>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</si>
  <si>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</si>
  <si>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</si>
  <si>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</si>
  <si>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</si>
  <si>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</si>
  <si>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</si>
  <si>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</si>
  <si>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</si>
  <si>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</si>
  <si>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</si>
  <si>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</si>
  <si>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</si>
  <si>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</si>
  <si>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</si>
  <si>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</si>
  <si>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</si>
  <si>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</si>
  <si>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</si>
  <si>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</si>
  <si>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</si>
  <si>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</si>
  <si>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</si>
  <si>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</si>
  <si>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</si>
  <si>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</si>
  <si>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</si>
  <si>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</si>
  <si>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</si>
  <si>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</si>
  <si>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</si>
  <si>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</si>
  <si>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</si>
  <si>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</si>
  <si>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</si>
  <si>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</si>
  <si>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</si>
  <si>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</si>
  <si>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</si>
  <si>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</si>
  <si>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</si>
  <si>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</si>
  <si>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</si>
  <si>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</si>
  <si>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</si>
  <si>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</si>
  <si>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</si>
  <si>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</si>
  <si>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</si>
  <si>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</si>
  <si>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</si>
  <si>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</si>
  <si>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</si>
  <si>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</si>
  <si>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</si>
  <si>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</si>
  <si>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</si>
  <si>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</si>
  <si>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</si>
  <si>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</si>
  <si>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</si>
  <si>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</si>
  <si>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</si>
  <si>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</si>
  <si>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</si>
  <si>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</si>
  <si>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</si>
  <si>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</si>
  <si>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</si>
  <si>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</si>
  <si>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</si>
  <si>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</si>
  <si>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</si>
  <si>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</si>
  <si>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</si>
  <si>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</si>
  <si>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</si>
  <si>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</si>
  <si>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</si>
  <si>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</si>
  <si>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</si>
  <si>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</si>
  <si>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</si>
  <si>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</si>
  <si>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</si>
  <si>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</si>
  <si>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</si>
  <si>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</si>
  <si>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</si>
  <si>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</si>
  <si>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</si>
  <si>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</si>
  <si>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</si>
  <si>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</si>
  <si>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</si>
  <si>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</si>
  <si>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</si>
  <si>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</si>
  <si>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</si>
  <si>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</si>
  <si>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</si>
  <si>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</si>
  <si>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</si>
  <si>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</si>
  <si>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</si>
  <si>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</si>
  <si>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</si>
  <si>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</si>
  <si>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</si>
  <si>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</si>
  <si>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</si>
  <si>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</si>
  <si>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</si>
  <si>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</si>
  <si>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</si>
  <si>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</si>
  <si>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</si>
  <si>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</si>
  <si>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</si>
  <si>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</si>
  <si>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</si>
  <si>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</si>
  <si>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</si>
  <si>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</si>
  <si>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</si>
  <si>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</si>
  <si>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</si>
  <si>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</si>
  <si>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</si>
  <si>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</si>
  <si>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</si>
  <si>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</si>
  <si>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</si>
  <si>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</si>
  <si>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</si>
  <si>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</si>
  <si>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</si>
  <si>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</si>
  <si>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</si>
  <si>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</si>
  <si>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</si>
  <si>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</si>
  <si>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</si>
  <si>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</si>
  <si>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</si>
  <si>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</si>
  <si>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</si>
  <si>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</si>
  <si>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</si>
  <si>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</si>
  <si>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</si>
  <si>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</si>
  <si>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</si>
  <si>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</si>
  <si>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</si>
  <si>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</si>
  <si>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</si>
  <si>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</si>
  <si>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</si>
  <si>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</si>
  <si>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</si>
  <si>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</si>
  <si>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</si>
  <si>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</si>
  <si>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</si>
  <si>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</si>
  <si>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</si>
  <si>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</si>
  <si>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</si>
  <si>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</si>
  <si>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</si>
  <si>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</si>
  <si>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</si>
  <si>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</si>
  <si>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</si>
  <si>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</si>
  <si>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</si>
  <si>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</si>
  <si>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</si>
  <si>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</si>
  <si>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</si>
  <si>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</si>
  <si>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</si>
  <si>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</si>
  <si>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</si>
  <si>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</si>
  <si>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</si>
  <si>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</si>
  <si>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</si>
  <si>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</si>
  <si>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</si>
  <si>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</si>
  <si>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</si>
  <si>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</si>
  <si>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</si>
  <si>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</si>
  <si>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</si>
  <si>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</si>
  <si>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</si>
  <si>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</si>
  <si>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</si>
  <si>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</si>
  <si>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</si>
  <si>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</si>
  <si>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</si>
  <si>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</si>
  <si>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</si>
  <si>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</si>
  <si>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</si>
  <si>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</si>
  <si>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</si>
  <si>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</si>
  <si>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</si>
  <si>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</si>
  <si>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</si>
  <si>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</si>
  <si>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</si>
  <si>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</si>
  <si>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</si>
  <si>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</si>
  <si>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</si>
  <si>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</si>
  <si>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</si>
  <si>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</si>
  <si>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</si>
  <si>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</si>
  <si>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</si>
  <si>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</si>
  <si>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</si>
  <si>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</si>
  <si>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</si>
  <si>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</si>
  <si>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</si>
  <si>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</si>
  <si>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</si>
  <si>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</si>
  <si>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</si>
  <si>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</si>
  <si>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</si>
  <si>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</si>
  <si>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</si>
  <si>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</si>
  <si>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</si>
  <si>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</si>
  <si>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</si>
  <si>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</si>
  <si>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</si>
  <si>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</si>
  <si>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</si>
  <si>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</si>
  <si>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</si>
  <si>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</si>
  <si>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</si>
  <si>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</si>
  <si>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</si>
  <si>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</si>
  <si>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</si>
  <si>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</si>
  <si>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</si>
  <si>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</si>
  <si>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</si>
  <si>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</si>
  <si>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</si>
  <si>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</si>
  <si>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</si>
  <si>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</si>
  <si>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</si>
  <si>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</si>
  <si>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</si>
  <si>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</si>
  <si>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</si>
  <si>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</si>
  <si>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</si>
  <si>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</si>
  <si>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</si>
  <si>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</si>
  <si>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</si>
  <si>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</si>
  <si>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</si>
  <si>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</si>
  <si>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</si>
  <si>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</si>
  <si>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</si>
  <si>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</si>
  <si>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</si>
  <si>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</si>
  <si>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</si>
  <si>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</si>
  <si>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</si>
  <si>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</si>
  <si>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</si>
  <si>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</si>
  <si>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</si>
  <si>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</si>
  <si>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</si>
  <si>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</si>
  <si>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</si>
  <si>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</si>
  <si>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</si>
  <si>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</si>
  <si>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</si>
  <si>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</si>
  <si>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</si>
  <si>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</si>
  <si>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</si>
  <si>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</si>
  <si>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</si>
  <si>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</si>
  <si>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</si>
  <si>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</si>
  <si>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</si>
  <si>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</si>
  <si>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</si>
  <si>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</si>
  <si>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</si>
  <si>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</si>
  <si>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</si>
  <si>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</si>
  <si>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</si>
  <si>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</si>
  <si>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</si>
  <si>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</si>
  <si>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</si>
  <si>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</si>
  <si>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</si>
  <si>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</si>
  <si>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</si>
  <si>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</si>
  <si>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</si>
  <si>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</si>
  <si>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</si>
  <si>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</si>
  <si>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</si>
  <si>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</si>
  <si>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</si>
  <si>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</si>
  <si>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</si>
  <si>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</si>
  <si>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</si>
  <si>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</si>
  <si>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</si>
  <si>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</si>
  <si>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</si>
  <si>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</si>
  <si>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</si>
  <si>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</si>
  <si>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</si>
  <si>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</si>
  <si>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</si>
  <si>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</si>
  <si>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</si>
  <si>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</si>
  <si>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</si>
  <si>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</si>
  <si>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</si>
  <si>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</si>
  <si>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</si>
  <si>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</si>
  <si>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</si>
  <si>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</si>
  <si>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</si>
  <si>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</si>
  <si>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</si>
  <si>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</si>
  <si>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</si>
  <si>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</si>
  <si>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</si>
  <si>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</si>
  <si>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</si>
  <si>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</si>
  <si>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</si>
  <si>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</si>
  <si>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</si>
  <si>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</si>
  <si>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</si>
  <si>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</si>
  <si>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</si>
  <si>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</si>
  <si>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</si>
  <si>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</si>
  <si>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</si>
  <si>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</si>
  <si>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</si>
  <si>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</si>
  <si>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</si>
  <si>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</si>
  <si>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</si>
  <si>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</si>
  <si>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</si>
  <si>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</si>
  <si>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</si>
  <si>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</si>
  <si>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</si>
  <si>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</si>
  <si>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</si>
  <si>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</si>
  <si>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</si>
  <si>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</si>
  <si>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</si>
  <si>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</si>
  <si>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</si>
  <si>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</si>
  <si>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</si>
  <si>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</si>
  <si>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</si>
  <si>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</si>
  <si>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</si>
  <si>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</si>
  <si>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</si>
  <si>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</si>
  <si>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</si>
  <si>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</si>
  <si>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</si>
  <si>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</si>
  <si>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</si>
  <si>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</si>
  <si>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</si>
  <si>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</si>
  <si>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</si>
  <si>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</si>
  <si>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</si>
  <si>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</si>
  <si>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</si>
  <si>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</si>
  <si>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</si>
  <si>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</si>
  <si>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</si>
  <si>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</si>
  <si>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</si>
  <si>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</si>
  <si>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</si>
  <si>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</si>
  <si>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</si>
  <si>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</si>
  <si>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</si>
  <si>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</si>
  <si>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</si>
  <si>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</si>
  <si>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</si>
  <si>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</si>
  <si>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</si>
  <si>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</si>
  <si>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</si>
  <si>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</si>
  <si>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</si>
  <si>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</si>
  <si>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</si>
  <si>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</si>
  <si>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</si>
  <si>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</si>
  <si>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</si>
  <si>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</si>
  <si>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</si>
  <si>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</si>
  <si>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</si>
  <si>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</si>
  <si>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</si>
  <si>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</si>
  <si>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</si>
  <si>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</si>
  <si>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</si>
  <si>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</si>
  <si>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</si>
  <si>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</si>
  <si>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</si>
  <si>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</si>
  <si>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</si>
  <si>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</si>
  <si>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</si>
  <si>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</si>
  <si>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</si>
  <si>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</si>
  <si>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</si>
  <si>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</si>
  <si>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</si>
  <si>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</si>
  <si>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</si>
  <si>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</si>
  <si>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</si>
  <si>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</si>
  <si>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</si>
  <si>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</si>
  <si>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</si>
  <si>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</si>
  <si>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</si>
  <si>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</si>
  <si>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</si>
  <si>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</si>
  <si>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</si>
  <si>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</si>
  <si>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</si>
  <si>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</si>
  <si>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</si>
  <si>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</si>
  <si>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</si>
  <si>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</si>
  <si>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</si>
  <si>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</si>
  <si>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</si>
  <si>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</si>
  <si>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</si>
  <si>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</si>
  <si>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</si>
  <si>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</si>
  <si>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</si>
  <si>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</si>
  <si>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</si>
  <si>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</si>
  <si>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</si>
  <si>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</si>
  <si>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</si>
  <si>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</si>
  <si>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</si>
  <si>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</si>
  <si>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</si>
  <si>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</si>
  <si>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</si>
  <si>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</si>
  <si>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</si>
  <si>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</si>
  <si>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</si>
  <si>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</si>
  <si>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</si>
  <si>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</si>
  <si>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</si>
  <si>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</si>
  <si>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</si>
  <si>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</si>
  <si>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</si>
  <si>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</si>
  <si>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</si>
  <si>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</si>
  <si>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</si>
  <si>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</si>
  <si>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</si>
  <si>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</si>
  <si>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</si>
  <si>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</si>
  <si>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</si>
  <si>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</si>
  <si>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</si>
  <si>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</si>
  <si>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</si>
  <si>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</si>
  <si>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</si>
  <si>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</si>
  <si>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</si>
  <si>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</si>
  <si>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</si>
  <si>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</si>
  <si>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</si>
  <si>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</si>
  <si>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</si>
  <si>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</si>
  <si>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</si>
  <si>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</si>
  <si>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</si>
  <si>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</si>
  <si>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</si>
  <si>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</si>
  <si>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</si>
  <si>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</si>
  <si>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</si>
  <si>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</si>
  <si>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</si>
  <si>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</si>
  <si>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</si>
  <si>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</si>
  <si>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</si>
  <si>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</si>
  <si>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</si>
  <si>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</si>
  <si>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</si>
  <si>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</si>
  <si>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</si>
  <si>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</si>
  <si>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</si>
  <si>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</si>
  <si>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</si>
  <si>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</si>
  <si>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</si>
  <si>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</si>
  <si>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</si>
  <si>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</si>
  <si>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</si>
  <si>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</si>
  <si>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</si>
  <si>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</si>
  <si>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</si>
  <si>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</si>
  <si>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</si>
  <si>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</si>
  <si>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</si>
  <si>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</si>
  <si>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</si>
  <si>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</si>
  <si>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</si>
  <si>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</si>
  <si>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</si>
  <si>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</si>
  <si>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</si>
  <si>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</si>
  <si>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</si>
  <si>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</si>
  <si>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</si>
  <si>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</si>
  <si>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</si>
  <si>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</si>
  <si>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</si>
  <si>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</si>
  <si>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</si>
  <si>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</si>
  <si>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</si>
  <si>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</si>
  <si>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</si>
  <si>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</si>
  <si>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</si>
  <si>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</si>
  <si>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</si>
  <si>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</si>
  <si>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</si>
  <si>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</si>
  <si>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</si>
  <si>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</si>
  <si>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</si>
  <si>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</si>
  <si>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</si>
  <si>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</si>
  <si>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</si>
  <si>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</si>
  <si>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</si>
  <si>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</si>
  <si>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</si>
  <si>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</si>
  <si>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</si>
  <si>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</si>
  <si>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</si>
  <si>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</si>
  <si>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</si>
  <si>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</si>
  <si>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</si>
  <si>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</si>
  <si>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</si>
  <si>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</si>
  <si>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</si>
  <si>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</si>
  <si>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</si>
  <si>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</si>
  <si>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</si>
  <si>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</si>
  <si>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</si>
  <si>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</si>
  <si>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</si>
  <si>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</si>
  <si>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</si>
  <si>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</si>
  <si>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</si>
  <si>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</si>
  <si>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</si>
  <si>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</si>
  <si>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</si>
  <si>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</si>
  <si>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</si>
  <si>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</si>
  <si>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</si>
  <si>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</si>
  <si>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</si>
  <si>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</si>
  <si>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</si>
  <si>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</si>
  <si>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</si>
  <si>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</si>
  <si>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</si>
  <si>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</si>
  <si>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</si>
  <si>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</si>
  <si>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</si>
  <si>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</si>
  <si>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</si>
  <si>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</si>
  <si>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</si>
  <si>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</si>
  <si>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</si>
  <si>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</si>
  <si>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</si>
  <si>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</si>
  <si>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</si>
  <si>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</si>
  <si>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</si>
  <si>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</si>
  <si>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</si>
  <si>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</si>
  <si>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</si>
  <si>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</si>
  <si>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</si>
  <si>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</si>
  <si>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</si>
  <si>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</si>
  <si>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</si>
  <si>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</si>
  <si>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</si>
  <si>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</si>
  <si>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</si>
  <si>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</si>
  <si>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</si>
  <si>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</si>
  <si>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</si>
  <si>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</si>
  <si>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</si>
  <si>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</si>
  <si>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</si>
  <si>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</si>
  <si>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</si>
  <si>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</si>
  <si>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</si>
  <si>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</si>
  <si>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</si>
  <si>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</si>
  <si>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</si>
  <si>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</si>
  <si>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</si>
  <si>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</si>
  <si>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</si>
  <si>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</si>
  <si>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</si>
  <si>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</si>
  <si>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</si>
  <si>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</si>
  <si>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</si>
  <si>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</si>
  <si>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</si>
  <si>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</si>
  <si>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</si>
  <si>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</si>
  <si>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</si>
  <si>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</si>
  <si>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</si>
  <si>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</si>
  <si>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</si>
  <si>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</si>
  <si>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</si>
  <si>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</si>
  <si>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</si>
  <si>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</si>
  <si>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</si>
  <si>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</si>
  <si>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</si>
  <si>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</si>
  <si>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</si>
  <si>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</si>
  <si>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</si>
  <si>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</si>
  <si>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</si>
  <si>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</si>
  <si>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</si>
  <si>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</si>
  <si>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</si>
  <si>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</si>
  <si>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</si>
  <si>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</si>
  <si>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</si>
  <si>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</si>
  <si>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</si>
  <si>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</si>
  <si>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</si>
  <si>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</si>
  <si>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</si>
  <si>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</si>
  <si>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</si>
  <si>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</si>
  <si>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</si>
  <si>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</si>
  <si>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</si>
  <si>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</si>
  <si>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</si>
  <si>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</si>
  <si>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</si>
  <si>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</si>
  <si>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</si>
  <si>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</si>
  <si>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</si>
  <si>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</si>
  <si>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</si>
  <si>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</si>
  <si>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</si>
  <si>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</si>
  <si>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</si>
  <si>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</si>
  <si>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</si>
  <si>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</si>
  <si>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</si>
  <si>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</si>
  <si>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</si>
  <si>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</si>
  <si>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</si>
  <si>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</si>
  <si>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</si>
  <si>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</si>
  <si>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</si>
  <si>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</si>
  <si>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</si>
  <si>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</si>
  <si>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</si>
  <si>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</si>
  <si>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</si>
  <si>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</si>
  <si>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</si>
  <si>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</si>
  <si>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</si>
  <si>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</si>
  <si>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</si>
  <si>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</si>
  <si>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</si>
  <si>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</si>
  <si>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</si>
  <si>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</si>
  <si>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</si>
  <si>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</si>
  <si>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</si>
  <si>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</si>
  <si>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</si>
  <si>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</si>
  <si>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</si>
  <si>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</si>
  <si>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</si>
  <si>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</si>
  <si>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</si>
  <si>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</si>
  <si>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</si>
  <si>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</si>
  <si>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</si>
  <si>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</si>
  <si>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</si>
  <si>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</si>
  <si>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</si>
  <si>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</si>
  <si>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</si>
  <si>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</si>
  <si>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</si>
  <si>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</si>
  <si>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</si>
  <si>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</si>
  <si>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</si>
  <si>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</si>
  <si>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</si>
  <si>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</si>
  <si>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</si>
  <si>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</si>
  <si>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</si>
  <si>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</si>
  <si>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</si>
  <si>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</si>
  <si>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</si>
  <si>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</si>
  <si>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</si>
  <si>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</si>
  <si>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</si>
  <si>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</si>
  <si>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</si>
  <si>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</si>
  <si>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</si>
  <si>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</si>
  <si>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</si>
  <si>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</si>
  <si>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</si>
  <si>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</si>
  <si>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</si>
  <si>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</si>
  <si>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</si>
  <si>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</si>
  <si>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</si>
  <si>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</si>
  <si>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</si>
  <si>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</si>
  <si>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</si>
  <si>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</si>
  <si>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</si>
  <si>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</si>
  <si>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</si>
  <si>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</si>
  <si>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</si>
  <si>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</si>
  <si>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</si>
  <si>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</si>
  <si>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</si>
  <si>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</si>
  <si>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</si>
  <si>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</si>
  <si>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</si>
  <si>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</si>
  <si>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</si>
  <si>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</si>
  <si>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</si>
  <si>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</si>
  <si>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</si>
  <si>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</si>
  <si>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</si>
  <si>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</si>
  <si>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</si>
  <si>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</si>
  <si>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</si>
  <si>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</si>
  <si>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</si>
  <si>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</si>
  <si>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</si>
  <si>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</si>
  <si>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</si>
  <si>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</si>
  <si>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</si>
  <si>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</si>
  <si>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</si>
  <si>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</si>
  <si>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</si>
  <si>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</si>
  <si>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</si>
  <si>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</si>
  <si>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</si>
  <si>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</si>
  <si>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</si>
  <si>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</si>
  <si>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</si>
  <si>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</si>
  <si>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</si>
  <si>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</si>
  <si>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</si>
  <si>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</si>
  <si>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</si>
  <si>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</si>
  <si>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</si>
  <si>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</si>
  <si>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</si>
  <si>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</si>
  <si>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</si>
  <si>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</si>
  <si>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</si>
  <si>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</si>
  <si>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</si>
  <si>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</si>
  <si>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</si>
  <si>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</si>
  <si>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</si>
  <si>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</si>
  <si>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</si>
  <si>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</si>
  <si>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</si>
  <si>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</si>
  <si>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</si>
  <si>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</si>
  <si>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</si>
  <si>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</si>
  <si>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</si>
  <si>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</si>
  <si>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</si>
  <si>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</si>
  <si>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</si>
  <si>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</si>
  <si>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</si>
  <si>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</si>
  <si>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</si>
  <si>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</si>
  <si>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</si>
  <si>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</si>
  <si>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</si>
  <si>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</si>
  <si>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</si>
  <si>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</si>
  <si>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</si>
  <si>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</si>
  <si>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</si>
  <si>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</si>
  <si>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</si>
  <si>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</si>
  <si>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</si>
  <si>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</si>
  <si>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</si>
  <si>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</si>
  <si>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</si>
  <si>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</si>
  <si>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</si>
  <si>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</si>
  <si>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</si>
  <si>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</si>
  <si>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</si>
  <si>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</si>
  <si>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</si>
  <si>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</si>
  <si>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</si>
  <si>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</si>
  <si>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</si>
  <si>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</si>
  <si>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</si>
  <si>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</si>
  <si>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</si>
  <si>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</si>
  <si>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</si>
  <si>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</si>
  <si>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</si>
  <si>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</si>
  <si>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</si>
  <si>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</si>
  <si>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</si>
  <si>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</si>
  <si>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</si>
  <si>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</si>
  <si>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</si>
  <si>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</si>
  <si>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</si>
  <si>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</si>
  <si>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</si>
  <si>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</si>
  <si>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</si>
  <si>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</si>
  <si>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</si>
  <si>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</si>
  <si>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</si>
  <si>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</si>
  <si>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</si>
  <si>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</si>
  <si>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</si>
  <si>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</si>
  <si>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</si>
  <si>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</si>
  <si>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</si>
  <si>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</si>
  <si>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</si>
  <si>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</si>
  <si>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</si>
  <si>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</si>
  <si>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</si>
  <si>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</si>
  <si>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</si>
  <si>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</si>
  <si>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</si>
  <si>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</si>
  <si>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</si>
  <si>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</si>
  <si>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</si>
  <si>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</si>
  <si>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</si>
  <si>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</si>
  <si>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</si>
  <si>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</si>
  <si>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</si>
  <si>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</si>
  <si>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</si>
  <si>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</si>
  <si>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</si>
  <si>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</si>
  <si>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</si>
  <si>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</si>
  <si>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</si>
  <si>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</si>
  <si>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</si>
  <si>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</si>
  <si>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</si>
  <si>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</si>
  <si>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</si>
  <si>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</si>
  <si>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</si>
  <si>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</si>
  <si>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</si>
  <si>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</si>
  <si>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</si>
  <si>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</si>
  <si>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</si>
  <si>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</si>
  <si>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</si>
  <si>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</si>
  <si>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</si>
  <si>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</si>
  <si>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</si>
  <si>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</si>
  <si>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</si>
  <si>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</si>
  <si>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</si>
  <si>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</si>
  <si>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</si>
  <si>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</si>
  <si>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</si>
  <si>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</si>
  <si>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</si>
  <si>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</si>
  <si>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</si>
  <si>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</si>
  <si>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</si>
  <si>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</si>
  <si>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</si>
  <si>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</si>
  <si>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</si>
  <si>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</si>
  <si>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</si>
  <si>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</si>
  <si>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</si>
  <si>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</si>
  <si>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</si>
  <si>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</si>
  <si>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</si>
  <si>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</si>
  <si>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</si>
  <si>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</si>
  <si>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</si>
  <si>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</si>
  <si>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</si>
  <si>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</si>
  <si>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</si>
  <si>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</si>
  <si>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</si>
  <si>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</si>
  <si>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</si>
  <si>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</si>
  <si>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</si>
  <si>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</si>
  <si>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</si>
  <si>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</si>
  <si>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</si>
  <si>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</si>
  <si>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</si>
  <si>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</si>
  <si>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</si>
  <si>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</si>
  <si>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</si>
  <si>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</si>
  <si>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</si>
  <si>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</si>
  <si>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</si>
  <si>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</si>
  <si>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</si>
  <si>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</si>
  <si>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</si>
  <si>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</si>
  <si>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</si>
  <si>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</si>
  <si>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</si>
  <si>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</si>
  <si>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</si>
  <si>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</si>
  <si>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</si>
  <si>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</si>
  <si>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</si>
  <si>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</si>
  <si>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</si>
  <si>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</si>
  <si>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</si>
  <si>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</si>
  <si>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</si>
  <si>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</si>
  <si>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</si>
  <si>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</si>
  <si>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</si>
  <si>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</si>
  <si>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</si>
  <si>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</si>
  <si>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</si>
  <si>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</si>
  <si>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</si>
  <si>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</si>
  <si>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</si>
  <si>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</si>
  <si>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</si>
  <si>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</si>
  <si>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</si>
  <si>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</si>
  <si>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</si>
  <si>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</si>
  <si>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</si>
  <si>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</si>
  <si>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</si>
  <si>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</si>
  <si>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</si>
  <si>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</si>
  <si>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</si>
  <si>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</si>
  <si>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</si>
  <si>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</si>
  <si>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</si>
  <si>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</si>
  <si>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</si>
  <si>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</si>
  <si>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</si>
  <si>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</si>
  <si>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</si>
  <si>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</si>
  <si>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</si>
  <si>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</si>
  <si>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</si>
  <si>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</si>
  <si>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</si>
  <si>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</si>
  <si>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</si>
  <si>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</si>
  <si>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</si>
  <si>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</si>
  <si>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</si>
  <si>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</si>
  <si>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</si>
  <si>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</si>
  <si>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</si>
  <si>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</si>
  <si>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</si>
  <si>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</si>
  <si>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</si>
  <si>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</si>
  <si>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</si>
  <si>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</si>
  <si>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</si>
  <si>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</si>
  <si>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</si>
  <si>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</si>
  <si>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</si>
  <si>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</si>
  <si>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</si>
  <si>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</si>
  <si>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</si>
  <si>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</si>
  <si>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</si>
  <si>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</si>
  <si>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</si>
  <si>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</si>
  <si>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</si>
  <si>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</si>
  <si>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</si>
  <si>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</si>
  <si>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</si>
  <si>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</si>
  <si>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</si>
  <si>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</si>
  <si>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</si>
  <si>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</si>
  <si>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</si>
  <si>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</si>
  <si>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</si>
  <si>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</si>
  <si>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</si>
  <si>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</si>
  <si>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</si>
  <si>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</si>
  <si>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</si>
  <si>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</si>
  <si>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</si>
  <si>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</si>
  <si>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</si>
  <si>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</si>
  <si>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</si>
  <si>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</si>
  <si>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</si>
  <si>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</si>
  <si>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</si>
  <si>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</si>
  <si>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</si>
  <si>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</si>
  <si>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</si>
  <si>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</si>
  <si>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</si>
  <si>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</si>
  <si>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</si>
  <si>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</si>
  <si>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</si>
  <si>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</si>
  <si>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</si>
  <si>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</si>
  <si>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</si>
  <si>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</si>
  <si>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</si>
  <si>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</si>
  <si>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</si>
  <si>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</si>
  <si>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</si>
  <si>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</si>
  <si>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</si>
  <si>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</si>
  <si>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</si>
  <si>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</si>
  <si>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</si>
  <si>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</si>
  <si>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</si>
  <si>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</si>
  <si>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</si>
  <si>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</si>
  <si>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</si>
  <si>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</si>
  <si>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</si>
  <si>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</si>
  <si>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</si>
  <si>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</si>
  <si>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</si>
  <si>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</si>
  <si>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</si>
  <si>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</si>
  <si>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</si>
  <si>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</si>
  <si>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</si>
  <si>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</si>
  <si>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</si>
  <si>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</si>
  <si>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</si>
  <si>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</si>
  <si>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</si>
  <si>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</si>
  <si>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</si>
  <si>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</si>
  <si>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</si>
  <si>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</si>
  <si>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</si>
  <si>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</si>
  <si>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</si>
  <si>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</si>
  <si>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</si>
  <si>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</si>
  <si>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</si>
  <si>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</si>
  <si>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</si>
  <si>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</si>
  <si>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</si>
  <si>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</si>
  <si>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</si>
  <si>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</si>
  <si>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</si>
  <si>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</si>
  <si>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</si>
  <si>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</si>
  <si>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</si>
  <si>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</si>
  <si>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</si>
  <si>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</si>
  <si>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</si>
  <si>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</si>
  <si>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</si>
  <si>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</si>
  <si>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</si>
  <si>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</si>
  <si>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</si>
  <si>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</si>
  <si>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</si>
  <si>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</si>
  <si>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</si>
  <si>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</si>
  <si>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</si>
  <si>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</si>
  <si>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</si>
  <si>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</si>
  <si>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</si>
  <si>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</si>
  <si>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</si>
  <si>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</si>
  <si>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</si>
  <si>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</si>
  <si>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</si>
  <si>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</si>
  <si>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</si>
  <si>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</si>
  <si>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</si>
  <si>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</si>
  <si>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</si>
  <si>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</si>
  <si>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</si>
  <si>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</si>
  <si>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</si>
  <si>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</si>
  <si>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</si>
  <si>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</si>
  <si>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</si>
  <si>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</si>
  <si>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</si>
  <si>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</si>
  <si>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</si>
  <si>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</si>
  <si>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</si>
  <si>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</si>
  <si>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</si>
  <si>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</si>
  <si>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</si>
  <si>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</si>
  <si>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</si>
  <si>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</si>
  <si>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</si>
  <si>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</si>
  <si>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</si>
  <si>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</si>
  <si>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</si>
  <si>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</si>
  <si>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</si>
  <si>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</si>
  <si>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</si>
  <si>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</si>
  <si>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</si>
  <si>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</si>
  <si>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</si>
  <si>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</si>
  <si>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</si>
  <si>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</si>
  <si>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</si>
  <si>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</si>
  <si>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</si>
  <si>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</si>
  <si>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</si>
  <si>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</si>
  <si>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</si>
  <si>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</si>
  <si>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</si>
  <si>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</si>
  <si>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</si>
  <si>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</si>
  <si>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</si>
  <si>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</si>
  <si>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</si>
  <si>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</si>
  <si>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</si>
  <si>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</si>
  <si>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</si>
  <si>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</si>
  <si>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</si>
  <si>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</si>
  <si>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</si>
  <si>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</si>
  <si>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</si>
  <si>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</si>
  <si>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</si>
  <si>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</si>
  <si>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</si>
  <si>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</si>
  <si>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</si>
  <si>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</si>
  <si>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</si>
  <si>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</si>
  <si>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</si>
  <si>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</si>
  <si>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</si>
  <si>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</si>
  <si>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</si>
  <si>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</si>
  <si>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</si>
  <si>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</si>
  <si>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</si>
  <si>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</si>
  <si>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</si>
  <si>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</si>
  <si>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</si>
  <si>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</si>
  <si>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</si>
  <si>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</si>
  <si>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</si>
  <si>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</si>
  <si>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</si>
  <si>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</si>
  <si>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</si>
  <si>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</si>
  <si>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</si>
  <si>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</si>
  <si>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</si>
  <si>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</si>
  <si>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</si>
  <si>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</si>
  <si>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</si>
  <si>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</si>
  <si>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</si>
  <si>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</si>
  <si>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</si>
  <si>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</si>
  <si>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</si>
  <si>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</si>
  <si>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</si>
  <si>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</si>
  <si>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</si>
  <si>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</si>
  <si>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</si>
  <si>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</si>
  <si>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</si>
  <si>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</si>
  <si>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</si>
  <si>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</si>
  <si>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</si>
  <si>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</si>
  <si>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</si>
  <si>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</si>
  <si>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</si>
  <si>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</si>
  <si>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</si>
  <si>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</si>
  <si>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</si>
  <si>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</si>
  <si>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</si>
  <si>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</si>
  <si>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</si>
  <si>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</si>
  <si>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</si>
  <si>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</si>
  <si>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</si>
  <si>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</si>
  <si>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</si>
  <si>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</si>
  <si>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</si>
  <si>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</si>
  <si>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</si>
  <si>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</si>
  <si>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</si>
  <si>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</si>
  <si>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</si>
  <si>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</si>
  <si>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</si>
  <si>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</si>
  <si>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</si>
  <si>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</si>
  <si>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</si>
  <si>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</si>
  <si>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</si>
  <si>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</si>
  <si>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</si>
  <si>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</si>
  <si>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</si>
  <si>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</si>
  <si>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</si>
  <si>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</si>
  <si>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</si>
  <si>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</si>
  <si>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</si>
  <si>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</si>
  <si>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</si>
  <si>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</si>
  <si>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</si>
  <si>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</si>
  <si>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</si>
  <si>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</si>
  <si>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</si>
  <si>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</si>
  <si>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</si>
  <si>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</si>
  <si>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</si>
  <si>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</si>
  <si>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</si>
  <si>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</si>
  <si>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</si>
  <si>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</si>
  <si>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</si>
  <si>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</si>
  <si>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</si>
  <si>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</si>
  <si>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</si>
  <si>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</si>
  <si>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</si>
  <si>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</si>
  <si>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</si>
  <si>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</si>
  <si>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</si>
  <si>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</si>
  <si>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</si>
  <si>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</si>
  <si>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</si>
  <si>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</si>
  <si>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</si>
  <si>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</si>
  <si>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</si>
  <si>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</si>
  <si>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</si>
  <si>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</si>
  <si>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</si>
  <si>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</si>
  <si>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</si>
  <si>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</si>
  <si>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</si>
  <si>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</si>
  <si>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</si>
  <si>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</si>
  <si>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</si>
  <si>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</si>
  <si>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</si>
  <si>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</si>
  <si>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</si>
  <si>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</si>
  <si>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</si>
  <si>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</si>
  <si>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</si>
  <si>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</si>
  <si>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</si>
  <si>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</si>
  <si>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</si>
  <si>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</si>
  <si>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</si>
  <si>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</si>
  <si>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</si>
  <si>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</si>
  <si>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</si>
  <si>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</si>
  <si>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</si>
  <si>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</si>
  <si>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</si>
  <si>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</si>
  <si>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</si>
  <si>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</si>
  <si>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</si>
  <si>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</si>
  <si>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</si>
  <si>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</si>
  <si>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</si>
  <si>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</si>
  <si>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</si>
  <si>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</si>
  <si>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</si>
  <si>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</si>
  <si>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</si>
  <si>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</si>
  <si>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</si>
  <si>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</si>
  <si>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</si>
  <si>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</si>
  <si>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</si>
  <si>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</si>
  <si>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</si>
  <si>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</si>
  <si>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</si>
  <si>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</si>
  <si>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</si>
  <si>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</si>
  <si>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</si>
  <si>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</si>
  <si>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</si>
  <si>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</si>
  <si>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</si>
  <si>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</si>
  <si>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</si>
  <si>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</si>
  <si>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</si>
  <si>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</si>
  <si>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</si>
  <si>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</si>
  <si>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</si>
  <si>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</si>
  <si>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</si>
  <si>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</si>
  <si>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</si>
  <si>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</si>
  <si>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</si>
  <si>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</si>
  <si>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</si>
  <si>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</si>
  <si>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</si>
  <si>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</si>
  <si>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</si>
  <si>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</si>
  <si>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</si>
  <si>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</si>
  <si>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</si>
  <si>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</si>
  <si>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</si>
  <si>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</si>
  <si>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</si>
  <si>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</si>
  <si>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</si>
  <si>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</si>
  <si>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</si>
  <si>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</si>
  <si>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</si>
  <si>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</si>
  <si>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</si>
  <si>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</si>
  <si>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</si>
  <si>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</si>
  <si>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</si>
  <si>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</si>
  <si>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</si>
  <si>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</si>
  <si>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</si>
  <si>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</si>
  <si>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</si>
  <si>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</si>
  <si>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</si>
  <si>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</si>
  <si>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</si>
  <si>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</si>
  <si>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</si>
  <si>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</si>
  <si>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</si>
  <si>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</si>
  <si>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</si>
  <si>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</si>
  <si>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</si>
  <si>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</si>
  <si>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</si>
  <si>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</si>
  <si>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</si>
  <si>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</si>
  <si>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</si>
  <si>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</si>
  <si>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</si>
  <si>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</si>
  <si>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</si>
  <si>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</si>
  <si>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</si>
  <si>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</si>
  <si>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</si>
  <si>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</si>
  <si>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</si>
  <si>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</si>
  <si>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</si>
  <si>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</si>
  <si>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</si>
  <si>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</si>
  <si>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</si>
  <si>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</si>
  <si>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</si>
  <si>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</si>
  <si>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</si>
  <si>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</si>
  <si>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</si>
  <si>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</si>
  <si>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</si>
  <si>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</si>
  <si>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</si>
  <si>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</si>
  <si>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</si>
  <si>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</si>
  <si>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</si>
  <si>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</si>
  <si>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</si>
  <si>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</si>
  <si>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</si>
  <si>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</si>
  <si>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</si>
  <si>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</si>
  <si>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</si>
  <si>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</si>
  <si>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</si>
  <si>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</si>
  <si>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</si>
  <si>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</si>
  <si>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</si>
  <si>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</si>
  <si>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</si>
  <si>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</si>
  <si>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</si>
  <si>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</si>
  <si>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</si>
  <si>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</si>
  <si>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</si>
  <si>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</si>
  <si>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</si>
  <si>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</si>
  <si>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</si>
  <si>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</si>
  <si>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</si>
  <si>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</si>
  <si>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</si>
  <si>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</si>
  <si>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</si>
  <si>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</si>
  <si>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</si>
  <si>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</si>
  <si>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</si>
  <si>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</si>
  <si>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</si>
  <si>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</si>
  <si>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</si>
  <si>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</si>
  <si>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</si>
  <si>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</si>
  <si>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</si>
  <si>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</si>
  <si>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</si>
  <si>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</si>
  <si>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</si>
  <si>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</si>
  <si>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</si>
  <si>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</si>
  <si>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</si>
  <si>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</si>
  <si>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</si>
  <si>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</si>
  <si>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</si>
  <si>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</si>
  <si>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</si>
  <si>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</si>
  <si>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</si>
  <si>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</si>
  <si>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</si>
  <si>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</si>
  <si>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</si>
  <si>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</si>
  <si>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</si>
  <si>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</si>
  <si>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</si>
  <si>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</si>
  <si>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</si>
  <si>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</si>
  <si>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</si>
  <si>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</si>
  <si>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</si>
  <si>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</si>
  <si>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</si>
  <si>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</si>
  <si>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</si>
  <si>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</si>
  <si>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</si>
  <si>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</si>
  <si>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</si>
  <si>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</si>
  <si>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</si>
  <si>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</si>
  <si>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</si>
  <si>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</si>
  <si>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</si>
  <si>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</si>
  <si>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</si>
  <si>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</si>
  <si>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</si>
  <si>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</si>
  <si>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</si>
  <si>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</si>
  <si>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</si>
  <si>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</si>
  <si>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</si>
  <si>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</si>
  <si>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</si>
  <si>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</si>
  <si>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</si>
  <si>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</si>
  <si>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</si>
  <si>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</si>
  <si>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</si>
  <si>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</si>
  <si>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</si>
  <si>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</si>
  <si>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</si>
  <si>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</si>
  <si>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</si>
  <si>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</si>
  <si>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</si>
  <si>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</si>
  <si>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</si>
  <si>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</si>
  <si>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</si>
  <si>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</si>
  <si>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</si>
  <si>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</si>
  <si>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</si>
  <si>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</si>
  <si>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</si>
  <si>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</si>
  <si>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</si>
  <si>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</si>
  <si>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</si>
  <si>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</si>
  <si>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</si>
  <si>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</si>
  <si>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</si>
  <si>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</si>
  <si>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</si>
  <si>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</si>
  <si>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</si>
  <si>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</si>
  <si>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</si>
  <si>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</si>
  <si>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</si>
  <si>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</si>
  <si>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</si>
  <si>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</si>
  <si>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</si>
  <si>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</si>
  <si>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</si>
  <si>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</si>
  <si>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</si>
  <si>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</si>
  <si>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</si>
  <si>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</si>
  <si>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</si>
  <si>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</si>
  <si>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</si>
  <si>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</si>
  <si>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</si>
  <si>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</si>
  <si>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</si>
  <si>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</si>
  <si>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</si>
  <si>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</si>
  <si>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</si>
  <si>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</si>
  <si>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</si>
  <si>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</si>
  <si>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</si>
  <si>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</si>
  <si>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</si>
  <si>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</si>
  <si>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</si>
  <si>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</si>
  <si>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</si>
  <si>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</si>
  <si>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</si>
  <si>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</si>
  <si>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</si>
  <si>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</si>
  <si>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</si>
  <si>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</si>
  <si>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</si>
  <si>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</si>
  <si>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</si>
  <si>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</si>
  <si>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</si>
  <si>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</si>
  <si>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</si>
  <si>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</si>
  <si>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</si>
  <si>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</si>
  <si>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</si>
  <si>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</si>
  <si>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</si>
  <si>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</si>
  <si>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</si>
  <si>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</si>
  <si>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</si>
  <si>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</si>
  <si>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</si>
  <si>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</si>
  <si>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</si>
  <si>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</si>
  <si>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</si>
  <si>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</si>
  <si>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</si>
  <si>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</si>
  <si>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</si>
  <si>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</si>
  <si>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</si>
  <si>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</si>
  <si>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</si>
  <si>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</si>
  <si>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</si>
  <si>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</si>
  <si>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</si>
  <si>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</si>
  <si>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</si>
  <si>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</si>
  <si>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</si>
  <si>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</si>
  <si>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</si>
  <si>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</si>
  <si>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</si>
  <si>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</si>
  <si>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</si>
  <si>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</si>
  <si>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</si>
  <si>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</si>
  <si>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</si>
  <si>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</si>
  <si>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</si>
  <si>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</si>
  <si>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</si>
  <si>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</si>
  <si>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</si>
  <si>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</si>
  <si>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</si>
  <si>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</si>
  <si>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</si>
  <si>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</si>
  <si>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</si>
  <si>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</si>
  <si>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</si>
  <si>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</si>
  <si>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</si>
  <si>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</si>
  <si>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</si>
  <si>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</si>
  <si>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</si>
  <si>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</si>
  <si>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</si>
  <si>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</si>
  <si>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</si>
  <si>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</si>
  <si>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</si>
  <si>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</si>
  <si>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</si>
  <si>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</si>
  <si>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</si>
  <si>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</si>
  <si>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</si>
  <si>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</si>
  <si>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</si>
  <si>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</si>
  <si>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</si>
  <si>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</si>
  <si>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</si>
  <si>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</si>
  <si>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</si>
  <si>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</si>
  <si>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</si>
  <si>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</si>
  <si>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</si>
  <si>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</si>
  <si>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</si>
  <si>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</si>
  <si>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</si>
  <si>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</si>
  <si>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</si>
  <si>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</si>
  <si>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</si>
  <si>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</si>
  <si>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</si>
  <si>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</si>
  <si>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</si>
  <si>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</si>
  <si>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</si>
  <si>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</si>
  <si>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</si>
  <si>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</si>
  <si>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</si>
  <si>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</si>
  <si>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</si>
  <si>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</si>
  <si>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</si>
  <si>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</si>
  <si>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</si>
  <si>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</si>
  <si>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</si>
  <si>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</si>
  <si>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</si>
  <si>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</si>
  <si>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</si>
  <si>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</si>
  <si>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</si>
  <si>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</si>
  <si>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</si>
  <si>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</si>
  <si>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</si>
  <si>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</si>
  <si>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</si>
  <si>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</si>
  <si>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</si>
  <si>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</si>
  <si>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</si>
  <si>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</si>
  <si>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</si>
  <si>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</si>
  <si>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</si>
  <si>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</si>
  <si>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</si>
  <si>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</si>
  <si>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</si>
  <si>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</si>
  <si>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</si>
  <si>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</si>
  <si>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</si>
  <si>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</si>
  <si>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</si>
  <si>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</si>
  <si>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</si>
  <si>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</si>
  <si>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</si>
  <si>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</si>
  <si>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</si>
  <si>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</si>
  <si>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</si>
  <si>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</si>
  <si>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</si>
  <si>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</si>
  <si>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</si>
  <si>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</si>
  <si>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</si>
  <si>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</si>
  <si>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</si>
  <si>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</si>
  <si>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</si>
  <si>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</si>
  <si>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</si>
  <si>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</si>
  <si>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</si>
  <si>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</si>
  <si>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</si>
  <si>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</si>
  <si>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</si>
  <si>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</si>
  <si>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</si>
  <si>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</si>
  <si>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</si>
  <si>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</si>
  <si>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</si>
  <si>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</si>
  <si>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</si>
  <si>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</si>
  <si>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</si>
  <si>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</si>
  <si>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</si>
  <si>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</si>
  <si>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</si>
  <si>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</si>
  <si>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</si>
  <si>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</si>
  <si>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</si>
  <si>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</si>
  <si>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</si>
  <si>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</si>
  <si>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</si>
  <si>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</si>
  <si>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</si>
  <si>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</si>
  <si>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</si>
  <si>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</si>
  <si>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</si>
  <si>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</si>
  <si>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</si>
  <si>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</si>
  <si>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</si>
  <si>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</si>
  <si>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</si>
  <si>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</si>
  <si>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</si>
  <si>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</si>
  <si>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</si>
  <si>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</si>
  <si>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</si>
  <si>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</si>
  <si>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</si>
  <si>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</si>
  <si>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</si>
  <si>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</si>
  <si>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</si>
  <si>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</si>
  <si>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</si>
  <si>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</si>
  <si>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</si>
  <si>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</si>
  <si>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</si>
  <si>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</si>
  <si>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</si>
  <si>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</si>
  <si>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</si>
  <si>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</si>
  <si>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</si>
  <si>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</si>
  <si>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</si>
  <si>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</si>
  <si>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</si>
  <si>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</si>
  <si>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</si>
  <si>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</si>
  <si>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</si>
  <si>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</si>
  <si>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</si>
  <si>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</si>
  <si>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</si>
  <si>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</si>
  <si>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</si>
  <si>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</si>
  <si>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</si>
  <si>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</si>
  <si>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</si>
  <si>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</si>
  <si>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</si>
  <si>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</si>
  <si>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</si>
  <si>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</si>
  <si>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</si>
  <si>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</si>
  <si>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</si>
  <si>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</si>
  <si>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</si>
  <si>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</si>
  <si>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</si>
  <si>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</si>
  <si>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</si>
  <si>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</si>
  <si>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</si>
  <si>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</si>
  <si>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</si>
  <si>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</si>
  <si>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</si>
  <si>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</si>
  <si>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</si>
  <si>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</si>
  <si>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</si>
  <si>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</si>
  <si>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</si>
  <si>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</si>
  <si>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</si>
  <si>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</si>
  <si>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</si>
  <si>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</si>
  <si>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</si>
  <si>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</si>
  <si>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</si>
  <si>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</si>
  <si>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</si>
  <si>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</si>
  <si>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</si>
  <si>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</si>
  <si>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</si>
  <si>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</si>
  <si>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</si>
  <si>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</si>
  <si>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</si>
  <si>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</si>
  <si>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</si>
  <si>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</si>
  <si>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</si>
  <si>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</si>
  <si>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</si>
  <si>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</si>
  <si>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</si>
  <si>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</si>
  <si>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</si>
  <si>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</si>
  <si>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</si>
  <si>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</si>
  <si>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</si>
  <si>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</si>
  <si>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</si>
  <si>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</si>
  <si>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</si>
  <si>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</si>
  <si>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</si>
  <si>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</si>
  <si>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</si>
  <si>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</si>
  <si>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</si>
  <si>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</si>
  <si>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</si>
  <si>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</si>
  <si>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</si>
  <si>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</si>
  <si>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</si>
  <si>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</si>
  <si>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</si>
  <si>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</si>
  <si>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</si>
  <si>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</si>
  <si>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</si>
  <si>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</si>
  <si>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</si>
  <si>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</si>
  <si>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</si>
  <si>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</si>
  <si>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</si>
  <si>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</si>
  <si>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</si>
  <si>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</si>
  <si>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</si>
  <si>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</si>
  <si>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</si>
  <si>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</si>
  <si>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</si>
  <si>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</si>
  <si>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</si>
  <si>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</si>
  <si>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</si>
  <si>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</si>
  <si>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</si>
  <si>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</si>
  <si>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</si>
  <si>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</si>
  <si>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</si>
  <si>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</si>
  <si>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</si>
  <si>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</si>
  <si>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</si>
  <si>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</si>
  <si>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</si>
  <si>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</si>
  <si>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</si>
  <si>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</si>
  <si>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</si>
  <si>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</si>
  <si>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</si>
  <si>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</si>
  <si>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</si>
  <si>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</si>
  <si>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</si>
  <si>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</si>
  <si>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</si>
  <si>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</si>
  <si>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</si>
  <si>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</si>
  <si>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</si>
  <si>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</si>
  <si>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</si>
  <si>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</si>
  <si>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</si>
  <si>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</si>
  <si>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</si>
  <si>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</si>
  <si>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</si>
  <si>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</si>
  <si>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</si>
  <si>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</si>
  <si>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</si>
  <si>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</si>
  <si>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</si>
  <si>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</si>
  <si>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</si>
  <si>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</si>
  <si>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</si>
  <si>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</si>
  <si>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</si>
  <si>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</si>
  <si>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</si>
  <si>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</si>
  <si>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</si>
  <si>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</si>
  <si>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</si>
  <si>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</si>
  <si>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</si>
  <si>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</si>
  <si>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</si>
  <si>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</si>
  <si>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</si>
  <si>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</si>
  <si>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</si>
  <si>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</si>
  <si>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</si>
  <si>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</si>
  <si>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</si>
  <si>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</si>
  <si>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</si>
  <si>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</si>
  <si>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</si>
  <si>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</si>
  <si>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</si>
  <si>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</si>
  <si>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</si>
  <si>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</si>
  <si>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</si>
  <si>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</si>
  <si>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</si>
  <si>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</si>
  <si>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</si>
  <si>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</si>
  <si>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</si>
  <si>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</si>
  <si>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</si>
  <si>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</si>
  <si>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</si>
  <si>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</si>
  <si>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</si>
  <si>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</si>
  <si>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</si>
  <si>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</si>
  <si>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</si>
  <si>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</si>
  <si>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</si>
  <si>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</si>
  <si>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</si>
  <si>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</si>
  <si>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</si>
  <si>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</si>
  <si>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</si>
  <si>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</si>
  <si>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</si>
  <si>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</si>
  <si>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</si>
  <si>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</si>
  <si>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</si>
  <si>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</si>
  <si>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</si>
  <si>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</si>
  <si>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</si>
  <si>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</si>
  <si>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</si>
  <si>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</si>
  <si>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</si>
  <si>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</si>
  <si>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</si>
  <si>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</si>
  <si>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</si>
  <si>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</si>
  <si>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</si>
  <si>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</si>
  <si>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</si>
  <si>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</si>
  <si>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</si>
  <si>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</si>
  <si>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</si>
  <si>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</si>
  <si>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</si>
  <si>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</si>
  <si>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</si>
  <si>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</si>
  <si>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</si>
  <si>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</si>
  <si>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</si>
  <si>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</si>
  <si>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</si>
  <si>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</si>
  <si>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</si>
  <si>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</si>
  <si>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</si>
  <si>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</si>
  <si>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</si>
  <si>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</si>
  <si>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</si>
  <si>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</si>
  <si>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</si>
  <si>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</si>
  <si>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</si>
  <si>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</si>
  <si>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</si>
  <si>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</si>
  <si>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</si>
  <si>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</si>
  <si>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</si>
  <si>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</si>
  <si>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</si>
  <si>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</si>
  <si>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</si>
  <si>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</si>
  <si>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</si>
  <si>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</si>
  <si>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</si>
  <si>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</si>
  <si>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</si>
  <si>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</si>
  <si>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</si>
  <si>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</si>
  <si>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</si>
  <si>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</si>
  <si>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</si>
  <si>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</si>
  <si>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</si>
  <si>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</si>
  <si>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</si>
  <si>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</si>
  <si>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</si>
  <si>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</si>
  <si>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</si>
  <si>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</si>
  <si>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</si>
  <si>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</si>
  <si>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</si>
  <si>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</si>
  <si>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</si>
  <si>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</si>
  <si>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</si>
  <si>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</si>
  <si>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</si>
  <si>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</si>
  <si>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</si>
  <si>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</si>
  <si>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</si>
  <si>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</si>
  <si>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</si>
  <si>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</si>
  <si>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</si>
  <si>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</si>
  <si>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</si>
  <si>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</si>
  <si>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</si>
  <si>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</si>
  <si>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</si>
  <si>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</si>
  <si>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</si>
  <si>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</si>
  <si>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</si>
  <si>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</si>
  <si>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</si>
  <si>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</si>
  <si>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</si>
  <si>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</si>
  <si>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</si>
  <si>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</si>
  <si>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</si>
  <si>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</si>
  <si>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</si>
  <si>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</si>
  <si>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</si>
  <si>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</si>
  <si>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</si>
  <si>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</si>
  <si>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</si>
  <si>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</si>
  <si>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</si>
  <si>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</si>
  <si>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</si>
  <si>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</si>
  <si>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</si>
  <si>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</si>
  <si>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</si>
  <si>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</si>
  <si>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</si>
  <si>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</si>
  <si>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</si>
  <si>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</si>
  <si>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</si>
  <si>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</si>
  <si>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</si>
  <si>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</si>
  <si>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</si>
  <si>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</si>
  <si>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</si>
  <si>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</si>
  <si>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</si>
  <si>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</si>
  <si>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</si>
  <si>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</si>
  <si>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</si>
  <si>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</si>
  <si>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</si>
  <si>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</si>
  <si>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</si>
  <si>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</si>
  <si>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</si>
  <si>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</si>
  <si>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</si>
  <si>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</si>
  <si>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</si>
  <si>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</si>
  <si>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</si>
  <si>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</si>
  <si>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</si>
  <si>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</si>
  <si>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</si>
  <si>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</si>
  <si>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</si>
  <si>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</si>
  <si>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</si>
  <si>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</si>
  <si>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</si>
  <si>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</si>
  <si>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</si>
  <si>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</si>
  <si>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</si>
  <si>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</si>
  <si>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</si>
  <si>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</si>
  <si>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</si>
  <si>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</si>
  <si>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</si>
  <si>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</si>
  <si>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</si>
  <si>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</si>
  <si>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</si>
  <si>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</si>
  <si>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</si>
  <si>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</si>
  <si>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</si>
  <si>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</si>
  <si>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</si>
  <si>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</si>
  <si>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</si>
  <si>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</si>
  <si>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</si>
  <si>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</si>
  <si>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</si>
  <si>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</si>
  <si>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</si>
  <si>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</si>
  <si>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</si>
  <si>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</si>
  <si>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</si>
  <si>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</si>
  <si>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</si>
  <si>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</si>
  <si>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</si>
  <si>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</si>
  <si>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</si>
  <si>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</si>
  <si>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</si>
  <si>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</si>
  <si>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</si>
  <si>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</si>
  <si>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</si>
  <si>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</si>
  <si>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</si>
  <si>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</si>
  <si>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</si>
  <si>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</si>
  <si>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</si>
  <si>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</si>
  <si>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</si>
  <si>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</si>
  <si>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</si>
  <si>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</si>
  <si>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</si>
  <si>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</si>
  <si>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</si>
  <si>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</si>
  <si>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</si>
  <si>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</si>
  <si>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</si>
  <si>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</si>
  <si>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</si>
  <si>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</si>
  <si>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</si>
  <si>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</si>
  <si>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</si>
  <si>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</si>
  <si>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</si>
  <si>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</si>
  <si>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</si>
  <si>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</si>
  <si>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</si>
  <si>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</si>
  <si>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</si>
  <si>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</si>
  <si>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</si>
  <si>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</si>
  <si>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</si>
  <si>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</si>
  <si>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</si>
  <si>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</si>
  <si>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</si>
  <si>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</si>
  <si>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</si>
  <si>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</si>
  <si>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</si>
  <si>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</si>
  <si>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</si>
  <si>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</si>
  <si>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</si>
  <si>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</si>
  <si>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</si>
  <si>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</si>
  <si>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</si>
  <si>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</si>
  <si>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</si>
  <si>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</si>
  <si>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</si>
  <si>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</si>
  <si>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</si>
  <si>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</si>
  <si>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</si>
  <si>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</si>
  <si>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</si>
  <si>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</si>
  <si>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</si>
  <si>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</si>
  <si>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</si>
  <si>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</si>
  <si>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</si>
  <si>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</si>
  <si>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</si>
  <si>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</si>
  <si>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</si>
  <si>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</si>
  <si>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</si>
  <si>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</si>
  <si>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</si>
  <si>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</si>
  <si>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</si>
  <si>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</si>
  <si>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</si>
  <si>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</si>
  <si>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</si>
  <si>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</si>
  <si>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</si>
  <si>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</si>
  <si>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</si>
  <si>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</si>
  <si>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</si>
  <si>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</si>
  <si>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</si>
  <si>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</si>
  <si>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</si>
  <si>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</si>
  <si>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</si>
  <si>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</si>
  <si>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</si>
  <si>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</si>
  <si>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</si>
  <si>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</si>
  <si>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</si>
  <si>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</si>
  <si>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</si>
  <si>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</si>
  <si>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</si>
  <si>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</si>
  <si>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</si>
  <si>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</si>
  <si>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</si>
  <si>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</si>
  <si>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</si>
  <si>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</si>
  <si>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</si>
  <si>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</si>
  <si>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</si>
  <si>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</si>
  <si>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</si>
  <si>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</si>
  <si>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</si>
  <si>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</si>
  <si>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</si>
  <si>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</si>
  <si>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</si>
  <si>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</si>
  <si>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</si>
  <si>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</si>
  <si>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</si>
  <si>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</si>
  <si>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</si>
  <si>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</si>
  <si>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</si>
  <si>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</si>
  <si>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</si>
  <si>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</si>
  <si>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</si>
  <si>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</si>
  <si>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</si>
  <si>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</si>
  <si>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</si>
  <si>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</si>
  <si>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</si>
  <si>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</si>
  <si>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</si>
  <si>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</si>
  <si>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</si>
  <si>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</si>
  <si>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</si>
  <si>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</si>
  <si>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</si>
  <si>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</si>
  <si>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</si>
  <si>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</si>
  <si>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</si>
  <si>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</si>
  <si>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</si>
  <si>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</si>
  <si>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</si>
  <si>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</si>
  <si>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</si>
  <si>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</si>
  <si>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</si>
  <si>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</si>
  <si>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</si>
  <si>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</si>
  <si>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</si>
  <si>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</si>
  <si>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</si>
  <si>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</si>
  <si>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</si>
  <si>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</si>
  <si>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</si>
  <si>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</si>
  <si>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</si>
  <si>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</si>
  <si>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</si>
  <si>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</si>
  <si>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</si>
  <si>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</si>
  <si>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</si>
  <si>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</si>
  <si>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</si>
  <si>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</si>
  <si>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</si>
  <si>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</si>
  <si>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</si>
  <si>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</si>
  <si>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</si>
  <si>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</si>
  <si>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</si>
  <si>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</si>
  <si>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</si>
  <si>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</si>
  <si>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</si>
  <si>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</si>
  <si>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</si>
  <si>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</si>
  <si>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</si>
  <si>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</si>
  <si>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</si>
  <si>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</si>
  <si>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</si>
  <si>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</si>
  <si>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</si>
  <si>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</si>
  <si>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</si>
  <si>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</si>
  <si>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</si>
  <si>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</si>
  <si>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</si>
  <si>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</si>
  <si>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</si>
  <si>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</si>
  <si>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</si>
  <si>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</si>
  <si>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</si>
  <si>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</si>
  <si>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</si>
  <si>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</si>
  <si>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</si>
  <si>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</si>
  <si>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</si>
  <si>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</si>
  <si>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</si>
  <si>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</si>
  <si>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</si>
  <si>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</si>
  <si>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</si>
  <si>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</si>
  <si>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</si>
  <si>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</si>
  <si>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</si>
  <si>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</si>
  <si>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</si>
  <si>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</si>
  <si>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</si>
  <si>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</si>
  <si>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</si>
  <si>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</si>
  <si>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</si>
  <si>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</si>
  <si>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</si>
  <si>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</si>
  <si>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</si>
  <si>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</si>
  <si>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</si>
  <si>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</si>
  <si>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</si>
  <si>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</si>
  <si>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</si>
  <si>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</si>
  <si>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</si>
  <si>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</si>
  <si>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</si>
  <si>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</si>
  <si>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</si>
  <si>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</si>
  <si>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</si>
  <si>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</si>
  <si>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</si>
  <si>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</si>
  <si>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</si>
  <si>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</si>
  <si>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</si>
  <si>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</si>
  <si>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</si>
  <si>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</si>
  <si>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</si>
  <si>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</si>
  <si>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</si>
  <si>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</si>
  <si>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</si>
  <si>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</si>
  <si>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</si>
  <si>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</si>
  <si>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</si>
  <si>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</si>
  <si>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</si>
  <si>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</si>
  <si>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</si>
  <si>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</si>
  <si>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</si>
  <si>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</si>
  <si>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</si>
  <si>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</si>
  <si>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</si>
  <si>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</si>
  <si>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</si>
  <si>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</si>
  <si>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</si>
  <si>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</si>
  <si>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</si>
  <si>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</si>
  <si>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</si>
  <si>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</si>
  <si>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</si>
  <si>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</si>
  <si>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</si>
  <si>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</si>
  <si>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</si>
  <si>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</si>
  <si>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</si>
  <si>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</si>
  <si>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</si>
  <si>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</si>
  <si>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</si>
  <si>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</si>
  <si>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</si>
  <si>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</si>
  <si>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</si>
  <si>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</si>
  <si>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</si>
  <si>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</si>
  <si>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</si>
  <si>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</si>
  <si>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</si>
  <si>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</si>
  <si>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</si>
  <si>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</si>
  <si>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</si>
  <si>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</si>
  <si>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</si>
  <si>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</si>
  <si>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</si>
  <si>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</si>
  <si>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</si>
  <si>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</si>
  <si>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</si>
  <si>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</si>
  <si>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</si>
  <si>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</si>
  <si>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</si>
  <si>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</si>
  <si>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</si>
  <si>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</si>
  <si>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</si>
  <si>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</si>
  <si>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</si>
  <si>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</si>
  <si>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</si>
  <si>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</si>
  <si>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</si>
  <si>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</si>
  <si>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</si>
  <si>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</si>
  <si>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</si>
  <si>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</si>
  <si>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</si>
  <si>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</si>
  <si>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</si>
  <si>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</si>
  <si>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</si>
  <si>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</si>
  <si>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</si>
  <si>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</si>
  <si>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</si>
  <si>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</si>
  <si>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</si>
  <si>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</si>
  <si>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</si>
  <si>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</si>
  <si>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</si>
  <si>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</si>
  <si>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</si>
  <si>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</si>
  <si>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</si>
  <si>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</si>
  <si>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</si>
  <si>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</si>
  <si>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</si>
  <si>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</si>
  <si>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</si>
  <si>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</si>
  <si>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</si>
  <si>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</si>
  <si>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</si>
  <si>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</si>
  <si>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</si>
  <si>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</si>
  <si>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</si>
  <si>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</si>
  <si>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</si>
  <si>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</si>
  <si>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</si>
  <si>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</si>
  <si>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</si>
  <si>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</si>
  <si>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</si>
  <si>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</si>
  <si>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</si>
  <si>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</si>
  <si>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</si>
  <si>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</si>
  <si>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</si>
  <si>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</si>
  <si>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</si>
  <si>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</si>
  <si>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</si>
  <si>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</si>
  <si>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</si>
  <si>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</si>
  <si>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</si>
  <si>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</si>
  <si>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</si>
  <si>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</si>
  <si>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</si>
  <si>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</si>
  <si>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</si>
  <si>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</si>
  <si>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</si>
  <si>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</si>
  <si>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</si>
  <si>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</si>
  <si>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</si>
  <si>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</si>
  <si>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</si>
  <si>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</si>
  <si>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</si>
  <si>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</si>
  <si>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</si>
  <si>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</si>
  <si>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</si>
  <si>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</si>
  <si>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</si>
  <si>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</si>
  <si>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</si>
  <si>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</si>
  <si>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</si>
  <si>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</si>
  <si>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</si>
  <si>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</si>
  <si>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</si>
  <si>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</si>
  <si>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</si>
  <si>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</si>
  <si>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</si>
  <si>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</si>
  <si>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</si>
  <si>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</si>
  <si>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</si>
  <si>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</si>
  <si>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</si>
  <si>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</si>
  <si>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</si>
  <si>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</si>
  <si>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</si>
  <si>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</si>
  <si>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</si>
  <si>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</si>
  <si>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</si>
  <si>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</si>
  <si>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</si>
  <si>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</si>
  <si>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</si>
  <si>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</si>
  <si>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</si>
  <si>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</si>
  <si>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</si>
  <si>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</si>
  <si>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</si>
  <si>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</si>
  <si>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</si>
  <si>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</si>
  <si>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</si>
  <si>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</si>
  <si>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</si>
  <si>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</si>
  <si>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</si>
  <si>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</si>
  <si>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</si>
  <si>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</si>
  <si>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</si>
  <si>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</si>
  <si>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</si>
  <si>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</si>
  <si>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</si>
  <si>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</si>
  <si>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</si>
  <si>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</si>
  <si>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</si>
  <si>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</si>
  <si>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</si>
  <si>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</si>
  <si>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</si>
  <si>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</si>
  <si>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</si>
  <si>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</si>
  <si>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</si>
  <si>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</si>
  <si>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</si>
  <si>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</si>
  <si>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</si>
  <si>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</si>
  <si>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</si>
  <si>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</si>
  <si>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</si>
  <si>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</si>
  <si>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</si>
  <si>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</si>
  <si>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</si>
  <si>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</si>
  <si>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</si>
  <si>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</si>
  <si>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</si>
  <si>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</si>
  <si>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</si>
  <si>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</si>
  <si>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</si>
  <si>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</si>
  <si>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</si>
  <si>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</si>
  <si>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</si>
  <si>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</si>
  <si>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</si>
  <si>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</si>
  <si>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</si>
  <si>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</si>
  <si>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</si>
  <si>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</si>
  <si>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</si>
  <si>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</si>
  <si>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</si>
  <si>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</si>
  <si>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</si>
  <si>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</si>
  <si>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</si>
  <si>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</si>
  <si>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</si>
  <si>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</si>
  <si>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</si>
  <si>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</si>
  <si>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</si>
  <si>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</si>
  <si>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</si>
  <si>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</si>
  <si>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</si>
  <si>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</si>
  <si>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</si>
  <si>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</si>
  <si>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</si>
  <si>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</si>
  <si>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</si>
  <si>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</si>
  <si>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</si>
  <si>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</si>
  <si>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</si>
  <si>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</si>
  <si>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</si>
  <si>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</si>
  <si>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</si>
  <si>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</si>
  <si>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</si>
  <si>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</si>
  <si>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</si>
  <si>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</si>
  <si>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</si>
  <si>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</si>
  <si>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</si>
  <si>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</si>
  <si>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</si>
  <si>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</si>
  <si>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</si>
  <si>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</si>
  <si>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</si>
  <si>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</si>
  <si>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</si>
  <si>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</si>
  <si>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</si>
  <si>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</si>
  <si>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</si>
  <si>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</si>
  <si>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</si>
  <si>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</si>
  <si>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</si>
  <si>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</si>
  <si>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</si>
  <si>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</si>
  <si>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</si>
  <si>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</si>
  <si>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</si>
  <si>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</si>
  <si>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</si>
  <si>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</si>
  <si>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</si>
  <si>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</si>
  <si>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</si>
  <si>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</si>
  <si>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</si>
  <si>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</si>
  <si>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</si>
  <si>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</si>
  <si>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</si>
  <si>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</si>
  <si>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</si>
  <si>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</si>
  <si>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</si>
  <si>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</si>
  <si>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</si>
  <si>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</si>
  <si>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</si>
  <si>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</si>
  <si>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</si>
  <si>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</si>
  <si>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</si>
  <si>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</si>
  <si>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</si>
  <si>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</si>
  <si>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</si>
  <si>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</si>
  <si>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</si>
  <si>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</si>
  <si>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</si>
  <si>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</si>
  <si>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</si>
  <si>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</si>
  <si>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</si>
  <si>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</si>
  <si>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</si>
  <si>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</si>
  <si>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</si>
  <si>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</si>
  <si>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</si>
  <si>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</si>
  <si>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</si>
  <si>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</si>
  <si>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</si>
  <si>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</si>
  <si>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</si>
  <si>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</si>
  <si>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</si>
  <si>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</si>
  <si>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</si>
  <si>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</si>
  <si>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</si>
  <si>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</si>
  <si>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</si>
  <si>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</si>
  <si>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</si>
  <si>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</si>
  <si>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</si>
  <si>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</si>
  <si>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</si>
  <si>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</si>
  <si>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</si>
  <si>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</si>
  <si>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</si>
  <si>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</si>
  <si>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</si>
  <si>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</si>
  <si>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</si>
  <si>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</si>
  <si>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</si>
  <si>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</si>
  <si>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</si>
  <si>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</si>
  <si>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</si>
  <si>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</si>
  <si>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</si>
  <si>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</si>
  <si>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</si>
  <si>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</si>
  <si>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</si>
  <si>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</si>
  <si>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</si>
  <si>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</si>
  <si>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</si>
  <si>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</si>
  <si>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</si>
  <si>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</si>
  <si>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</si>
  <si>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</si>
  <si>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</si>
  <si>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</si>
  <si>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</si>
  <si>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</si>
  <si>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</si>
  <si>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</si>
  <si>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</si>
  <si>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</si>
  <si>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</si>
  <si>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</si>
  <si>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</si>
  <si>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</si>
  <si>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</si>
  <si>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</si>
  <si>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</si>
  <si>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</si>
  <si>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</si>
  <si>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</si>
  <si>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</si>
  <si>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</si>
  <si>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</si>
  <si>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</si>
  <si>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</si>
  <si>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</si>
  <si>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</si>
  <si>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</si>
  <si>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</si>
  <si>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</si>
  <si>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</si>
  <si>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</si>
  <si>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</si>
  <si>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</si>
  <si>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</si>
  <si>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</si>
  <si>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</si>
  <si>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</si>
  <si>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</si>
  <si>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</si>
  <si>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</si>
  <si>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</si>
  <si>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</si>
  <si>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</si>
  <si>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</si>
  <si>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</si>
  <si>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</si>
  <si>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</si>
  <si>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</si>
  <si>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</si>
  <si>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</si>
  <si>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</si>
  <si>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</si>
  <si>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</si>
  <si>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</si>
  <si>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</si>
  <si>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</si>
  <si>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</si>
  <si>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</si>
  <si>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</si>
  <si>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</si>
  <si>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</si>
  <si>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</si>
  <si>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</si>
  <si>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</si>
  <si>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</si>
  <si>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</si>
  <si>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</si>
  <si>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</si>
  <si>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</si>
  <si>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</si>
  <si>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</si>
  <si>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</si>
  <si>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</si>
  <si>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</si>
  <si>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</si>
  <si>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</si>
  <si>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</si>
  <si>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</si>
  <si>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</si>
  <si>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</si>
  <si>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</si>
  <si>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</si>
  <si>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</si>
  <si>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</si>
  <si>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</si>
  <si>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</si>
  <si>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</si>
  <si>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</si>
  <si>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</si>
  <si>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</si>
  <si>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</si>
  <si>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</si>
  <si>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</si>
  <si>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</si>
  <si>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</si>
  <si>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</si>
  <si>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</si>
  <si>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</si>
  <si>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</si>
  <si>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</si>
  <si>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</si>
  <si>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</si>
  <si>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</si>
  <si>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</si>
  <si>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</si>
  <si>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</si>
  <si>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</si>
  <si>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</si>
  <si>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</si>
  <si>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</si>
  <si>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</si>
  <si>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</si>
  <si>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</si>
  <si>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</si>
  <si>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</si>
  <si>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</si>
  <si>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</si>
  <si>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</si>
  <si>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</si>
  <si>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</si>
  <si>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</si>
  <si>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</si>
  <si>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</si>
  <si>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</si>
  <si>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</si>
  <si>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</si>
  <si>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</si>
  <si>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</si>
  <si>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</si>
  <si>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</si>
  <si>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</si>
  <si>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</si>
  <si>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</si>
  <si>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</si>
  <si>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</si>
  <si>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</si>
  <si>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</si>
  <si>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</si>
  <si>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</si>
  <si>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</si>
  <si>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</si>
  <si>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</si>
  <si>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</si>
  <si>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</si>
  <si>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</si>
  <si>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</si>
  <si>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</si>
  <si>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</si>
  <si>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</si>
  <si>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</si>
  <si>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</si>
  <si>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</si>
  <si>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</si>
  <si>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</si>
  <si>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</si>
  <si>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</si>
  <si>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</si>
  <si>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</si>
  <si>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</si>
  <si>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</si>
  <si>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</si>
  <si>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</si>
  <si>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</si>
  <si>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</si>
  <si>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</si>
  <si>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</si>
  <si>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</si>
  <si>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</si>
  <si>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</si>
  <si>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</si>
  <si>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</si>
  <si>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</si>
  <si>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</si>
  <si>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</si>
  <si>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</si>
  <si>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</si>
  <si>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</si>
  <si>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</si>
  <si>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</si>
  <si>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</si>
  <si>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</si>
  <si>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</si>
  <si>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</si>
  <si>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</si>
  <si>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</si>
  <si>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</si>
  <si>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</si>
  <si>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</si>
  <si>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</si>
  <si>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</si>
  <si>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</si>
  <si>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</si>
  <si>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</si>
  <si>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</si>
  <si>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</si>
  <si>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</si>
  <si>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</si>
  <si>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</si>
  <si>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</si>
  <si>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</si>
  <si>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</si>
  <si>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</si>
  <si>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</si>
  <si>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</si>
  <si>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</si>
  <si>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</si>
  <si>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</si>
  <si>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</si>
  <si>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</si>
  <si>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</si>
  <si>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</si>
  <si>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</si>
  <si>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</si>
  <si>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</si>
  <si>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</si>
  <si>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</si>
  <si>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</si>
  <si>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</si>
  <si>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</si>
  <si>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</si>
  <si>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</si>
  <si>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</si>
  <si>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</si>
  <si>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</si>
  <si>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</si>
  <si>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</si>
  <si>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</si>
  <si>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</si>
  <si>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</si>
  <si>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</si>
  <si>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</si>
  <si>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</si>
  <si>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</si>
  <si>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</si>
  <si>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</si>
  <si>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</si>
  <si>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</si>
  <si>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</si>
  <si>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</si>
  <si>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</si>
  <si>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</si>
  <si>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</si>
  <si>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</si>
  <si>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</si>
  <si>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</si>
  <si>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</si>
  <si>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</si>
  <si>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</si>
  <si>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</si>
  <si>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</si>
  <si>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</si>
  <si>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</si>
  <si>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</si>
  <si>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</si>
  <si>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</si>
  <si>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</si>
  <si>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</si>
  <si>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</si>
  <si>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</si>
  <si>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</si>
  <si>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</si>
  <si>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</si>
  <si>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</si>
  <si>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</si>
  <si>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</si>
  <si>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</si>
  <si>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</si>
  <si>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</si>
  <si>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</si>
  <si>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</si>
  <si>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</si>
  <si>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</si>
  <si>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</si>
  <si>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</si>
  <si>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</si>
  <si>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</si>
  <si>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</si>
  <si>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</si>
  <si>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</si>
  <si>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</si>
  <si>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</si>
  <si>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</si>
  <si>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</si>
  <si>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</si>
  <si>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</si>
  <si>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</si>
  <si>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</si>
  <si>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</si>
  <si>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</si>
  <si>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</si>
  <si>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</si>
  <si>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</si>
  <si>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</si>
  <si>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</si>
  <si>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</si>
  <si>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</si>
  <si>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</si>
  <si>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</si>
  <si>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</si>
  <si>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</si>
  <si>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</si>
  <si>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</si>
  <si>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</si>
  <si>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</si>
  <si>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</si>
  <si>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</si>
  <si>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</si>
  <si>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</si>
  <si>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</si>
  <si>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</si>
  <si>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</si>
  <si>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</si>
  <si>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</si>
  <si>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</si>
  <si>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</si>
  <si>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</si>
  <si>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</si>
  <si>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</si>
  <si>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</si>
  <si>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</si>
  <si>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</si>
  <si>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</si>
  <si>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</si>
  <si>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</si>
  <si>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</si>
  <si>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</si>
  <si>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</si>
  <si>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</si>
  <si>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</si>
  <si>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</si>
  <si>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</si>
  <si>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</si>
  <si>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</si>
  <si>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</si>
  <si>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</si>
  <si>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</si>
  <si>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</si>
  <si>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</si>
  <si>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</si>
  <si>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</si>
  <si>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</si>
  <si>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</si>
  <si>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</si>
  <si>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</si>
  <si>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</si>
  <si>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</si>
  <si>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</si>
  <si>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</si>
  <si>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</si>
  <si>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</si>
  <si>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</si>
  <si>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</si>
  <si>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</si>
  <si>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</si>
  <si>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</si>
  <si>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</si>
  <si>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</si>
  <si>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</si>
  <si>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</si>
  <si>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</si>
  <si>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</si>
  <si>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</si>
  <si>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</si>
  <si>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</si>
  <si>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</si>
  <si>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</si>
  <si>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</si>
  <si>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</si>
  <si>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</si>
  <si>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</si>
  <si>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</si>
  <si>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</si>
  <si>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</si>
  <si>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</si>
  <si>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</si>
  <si>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</si>
  <si>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</si>
  <si>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</si>
  <si>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</si>
  <si>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</si>
  <si>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</si>
  <si>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</si>
  <si>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</si>
  <si>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</si>
  <si>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</si>
  <si>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</si>
  <si>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</si>
  <si>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</si>
  <si>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</si>
  <si>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</si>
  <si>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</si>
  <si>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</si>
  <si>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</si>
  <si>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</si>
  <si>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</si>
  <si>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</si>
  <si>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</si>
  <si>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</si>
  <si>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</si>
  <si>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</si>
  <si>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</si>
  <si>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</si>
  <si>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</si>
  <si>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</si>
  <si>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</si>
  <si>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</si>
  <si>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</si>
  <si>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</si>
  <si>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</si>
  <si>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</si>
  <si>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</si>
  <si>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</si>
  <si>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</si>
  <si>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</si>
  <si>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</si>
  <si>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</si>
  <si>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</si>
  <si>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</si>
  <si>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</si>
  <si>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</si>
  <si>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</si>
  <si>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</si>
  <si>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</si>
  <si>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</si>
  <si>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</si>
  <si>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</si>
  <si>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</si>
  <si>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</si>
  <si>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</si>
  <si>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</si>
  <si>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</si>
  <si>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</si>
  <si>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</si>
  <si>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</si>
  <si>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</si>
  <si>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</si>
  <si>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</si>
  <si>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</si>
  <si>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</si>
  <si>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</si>
  <si>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</si>
  <si>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</si>
  <si>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</si>
  <si>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</si>
  <si>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</si>
  <si>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</si>
  <si>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</si>
  <si>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</si>
  <si>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</si>
  <si>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</si>
  <si>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</si>
  <si>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</si>
  <si>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</si>
  <si>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</si>
  <si>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</si>
  <si>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</si>
  <si>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</si>
  <si>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</si>
  <si>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</si>
  <si>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</si>
  <si>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</si>
  <si>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</si>
  <si>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</si>
  <si>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</si>
  <si>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</si>
  <si>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</si>
  <si>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</si>
  <si>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</si>
  <si>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</si>
  <si>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</si>
  <si>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</si>
  <si>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</si>
  <si>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</si>
  <si>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</si>
  <si>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</si>
  <si>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</si>
  <si>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</si>
  <si>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</si>
  <si>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</si>
  <si>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</si>
  <si>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</si>
  <si>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</si>
  <si>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</si>
  <si>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</si>
  <si>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</si>
  <si>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</si>
  <si>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</si>
  <si>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</si>
  <si>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</si>
  <si>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</si>
  <si>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</si>
  <si>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</si>
  <si>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</si>
  <si>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</si>
  <si>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</si>
  <si>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</si>
  <si>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</si>
  <si>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</si>
  <si>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</si>
  <si>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</si>
  <si>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</si>
  <si>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</si>
  <si>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</si>
  <si>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</si>
  <si>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</si>
  <si>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</si>
  <si>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</si>
  <si>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</si>
  <si>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</si>
  <si>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</si>
  <si>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</si>
  <si>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</si>
  <si>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</si>
  <si>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</si>
  <si>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</si>
  <si>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</si>
  <si>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</si>
  <si>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</si>
  <si>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</si>
  <si>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</si>
  <si>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</si>
  <si>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</si>
  <si>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</si>
  <si>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</si>
  <si>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</si>
  <si>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</si>
  <si>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</si>
  <si>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</si>
  <si>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</si>
  <si>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</si>
  <si>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</si>
  <si>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</si>
  <si>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</si>
  <si>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</si>
  <si>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</si>
  <si>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</si>
  <si>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</si>
  <si>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</si>
  <si>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</si>
  <si>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</si>
  <si>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</si>
  <si>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</si>
  <si>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</si>
  <si>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</si>
  <si>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</si>
  <si>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</si>
  <si>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</si>
  <si>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</si>
  <si>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</si>
  <si>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</si>
  <si>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</si>
  <si>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</si>
  <si>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</si>
  <si>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</si>
  <si>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</si>
  <si>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</si>
  <si>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</si>
  <si>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</si>
  <si>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</si>
  <si>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</si>
  <si>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</si>
  <si>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</si>
  <si>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</si>
  <si>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</si>
  <si>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</si>
  <si>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</si>
  <si>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</si>
  <si>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</si>
  <si>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</si>
  <si>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</si>
  <si>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</si>
  <si>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</si>
  <si>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</si>
  <si>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</si>
  <si>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</si>
  <si>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</si>
  <si>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</si>
  <si>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</si>
  <si>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</si>
  <si>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</si>
  <si>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</si>
  <si>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</si>
  <si>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</si>
  <si>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</si>
  <si>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</si>
  <si>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</si>
  <si>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</si>
  <si>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</si>
  <si>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</si>
  <si>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</si>
  <si>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</si>
  <si>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</si>
  <si>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</si>
  <si>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</si>
  <si>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</si>
  <si>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</si>
  <si>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</si>
  <si>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</si>
  <si>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</si>
  <si>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</si>
  <si>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</si>
  <si>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</si>
  <si>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</si>
  <si>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</si>
  <si>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</si>
  <si>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</si>
  <si>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</si>
  <si>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</si>
  <si>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</si>
  <si>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</si>
  <si>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</si>
  <si>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</si>
  <si>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</si>
  <si>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</si>
  <si>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</si>
  <si>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</si>
  <si>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</si>
  <si>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</si>
  <si>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</si>
  <si>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</si>
  <si>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</si>
  <si>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</si>
  <si>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</si>
  <si>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</si>
  <si>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</si>
  <si>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</si>
  <si>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</si>
  <si>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</si>
  <si>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</si>
  <si>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</si>
  <si>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</si>
  <si>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</si>
  <si>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</si>
  <si>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</si>
  <si>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</si>
  <si>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</si>
  <si>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</si>
  <si>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</si>
  <si>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</si>
  <si>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</si>
  <si>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</si>
  <si>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</si>
  <si>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</si>
  <si>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</si>
  <si>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</si>
  <si>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</si>
  <si>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</si>
  <si>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</si>
  <si>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</si>
  <si>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</si>
  <si>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</si>
  <si>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</si>
  <si>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</si>
  <si>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</si>
  <si>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</si>
  <si>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</si>
  <si>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</si>
  <si>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</si>
  <si>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</si>
  <si>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</si>
  <si>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</si>
  <si>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</si>
  <si>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</si>
  <si>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</si>
  <si>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</si>
  <si>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</si>
  <si>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</si>
  <si>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</si>
  <si>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</si>
  <si>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</si>
  <si>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</si>
  <si>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</si>
  <si>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</si>
  <si>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</si>
  <si>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</si>
  <si>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</si>
  <si>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</si>
  <si>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</si>
  <si>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</si>
  <si>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</si>
  <si>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</si>
  <si>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</si>
  <si>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</si>
  <si>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</si>
  <si>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</si>
  <si>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</si>
  <si>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</si>
  <si>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</si>
  <si>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</si>
  <si>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</si>
  <si>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</si>
  <si>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</si>
  <si>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</si>
  <si>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</si>
  <si>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</si>
  <si>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</si>
  <si>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</si>
  <si>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</si>
  <si>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</si>
  <si>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</si>
  <si>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</si>
  <si>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</si>
  <si>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</si>
  <si>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</si>
  <si>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</si>
  <si>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</si>
  <si>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</si>
  <si>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</si>
  <si>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</si>
  <si>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</si>
  <si>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</si>
  <si>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</si>
  <si>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</si>
  <si>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</si>
  <si>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</si>
  <si>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</si>
  <si>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</si>
  <si>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</si>
  <si>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</si>
  <si>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</si>
  <si>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</si>
  <si>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</si>
  <si>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</si>
  <si>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</si>
  <si>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</si>
  <si>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</si>
  <si>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</si>
  <si>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</si>
  <si>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</si>
  <si>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</si>
  <si>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</si>
  <si>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</si>
  <si>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</si>
  <si>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</si>
  <si>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</si>
  <si>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</si>
  <si>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</si>
  <si>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</si>
  <si>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</si>
  <si>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</si>
  <si>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</si>
  <si>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</si>
  <si>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</si>
  <si>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</si>
  <si>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</si>
  <si>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</si>
  <si>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</si>
  <si>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</si>
  <si>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</si>
  <si>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</si>
  <si>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</si>
  <si>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</si>
  <si>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</si>
  <si>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</si>
  <si>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</si>
  <si>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</si>
  <si>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</si>
  <si>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</si>
  <si>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</si>
  <si>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</si>
  <si>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</si>
  <si>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</si>
  <si>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</si>
  <si>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</si>
  <si>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</si>
  <si>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</si>
  <si>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</si>
  <si>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</si>
  <si>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</si>
  <si>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</si>
  <si>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</si>
  <si>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</si>
  <si>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</si>
  <si>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</si>
  <si>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</si>
  <si>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</si>
  <si>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</si>
  <si>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</si>
  <si>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</si>
  <si>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</si>
  <si>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</si>
  <si>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</si>
  <si>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</si>
  <si>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</si>
  <si>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</si>
  <si>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</si>
  <si>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</si>
  <si>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</si>
  <si>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</si>
  <si>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</si>
  <si>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</si>
  <si>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</si>
  <si>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</si>
  <si>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</si>
  <si>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</si>
  <si>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</si>
  <si>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</si>
  <si>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</si>
  <si>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</si>
  <si>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</si>
  <si>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</si>
  <si>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</si>
  <si>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</si>
  <si>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</si>
  <si>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</si>
  <si>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</si>
  <si>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</si>
  <si>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</si>
  <si>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</si>
  <si>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</si>
  <si>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</si>
  <si>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</si>
  <si>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</si>
  <si>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</si>
  <si>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</si>
  <si>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</si>
  <si>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</si>
  <si>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</si>
  <si>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</si>
  <si>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</si>
  <si>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</si>
  <si>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</si>
  <si>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</si>
  <si>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</si>
  <si>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</si>
  <si>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</si>
  <si>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</si>
  <si>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</si>
  <si>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</si>
  <si>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</si>
  <si>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</si>
  <si>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</si>
  <si>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</si>
  <si>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</si>
  <si>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</si>
  <si>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</si>
  <si>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</si>
  <si>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</si>
  <si>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</si>
  <si>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</si>
  <si>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</si>
  <si>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</si>
  <si>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</si>
  <si>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</si>
  <si>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</si>
  <si>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</si>
  <si>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</si>
  <si>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</si>
  <si>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</si>
  <si>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</si>
  <si>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</si>
  <si>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</si>
  <si>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</si>
  <si>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</si>
  <si>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</si>
  <si>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</si>
  <si>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</si>
  <si>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</si>
  <si>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</si>
  <si>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</si>
  <si>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</si>
  <si>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</si>
  <si>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</si>
  <si>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</si>
  <si>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</si>
  <si>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</si>
  <si>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</si>
  <si>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</si>
  <si>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</si>
  <si>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</si>
  <si>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</si>
  <si>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</si>
  <si>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</si>
  <si>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</si>
  <si>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</si>
  <si>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</si>
  <si>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</si>
  <si>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</si>
  <si>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</si>
  <si>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</si>
  <si>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</si>
  <si>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</si>
  <si>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</si>
  <si>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</si>
  <si>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</si>
  <si>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</si>
  <si>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</si>
  <si>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</si>
  <si>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</si>
  <si>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</si>
  <si>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</si>
  <si>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</si>
  <si>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</si>
  <si>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</si>
  <si>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</si>
  <si>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</si>
  <si>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</si>
  <si>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</si>
  <si>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</si>
  <si>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</si>
  <si>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</si>
  <si>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</si>
  <si>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</si>
  <si>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</si>
  <si>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</si>
  <si>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</si>
  <si>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</si>
  <si>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</si>
  <si>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</si>
  <si>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</si>
  <si>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</si>
  <si>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</si>
  <si>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</si>
  <si>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</si>
  <si>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</si>
  <si>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</si>
  <si>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</si>
  <si>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</si>
  <si>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</si>
  <si>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</si>
  <si>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</si>
  <si>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</si>
  <si>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</si>
  <si>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</si>
  <si>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</si>
  <si>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</si>
  <si>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</si>
  <si>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</si>
  <si>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</si>
  <si>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</si>
  <si>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</si>
  <si>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</si>
  <si>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</si>
  <si>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</si>
  <si>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</si>
  <si>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</si>
  <si>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</si>
  <si>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</si>
  <si>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</si>
  <si>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</si>
  <si>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</si>
  <si>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</si>
  <si>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</si>
  <si>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</si>
  <si>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</si>
  <si>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</si>
  <si>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</si>
  <si>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</si>
  <si>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</si>
  <si>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</si>
  <si>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</si>
  <si>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</si>
  <si>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</si>
  <si>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</si>
  <si>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</si>
  <si>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</si>
  <si>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</si>
  <si>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</si>
  <si>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</si>
  <si>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</si>
  <si>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</si>
  <si>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</si>
  <si>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</si>
  <si>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</si>
  <si>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</si>
  <si>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</si>
  <si>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</si>
  <si>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</si>
  <si>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</si>
  <si>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</si>
  <si>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</si>
  <si>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</si>
  <si>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</si>
  <si>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</si>
  <si>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</si>
  <si>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</si>
  <si>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</si>
  <si>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</si>
  <si>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</si>
  <si>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</si>
  <si>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</si>
  <si>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</si>
  <si>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</si>
  <si>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</si>
  <si>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</si>
  <si>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</si>
  <si>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</si>
  <si>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</si>
  <si>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</si>
  <si>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</si>
  <si>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</si>
  <si>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</si>
  <si>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</si>
  <si>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</si>
  <si>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</si>
  <si>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</si>
  <si>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</si>
  <si>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</si>
  <si>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</si>
  <si>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</si>
  <si>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</si>
  <si>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</si>
  <si>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</si>
  <si>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</si>
  <si>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</si>
  <si>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</si>
  <si>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</si>
  <si>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</si>
  <si>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</si>
  <si>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</si>
  <si>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</si>
  <si>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</si>
  <si>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</si>
  <si>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</si>
  <si>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</si>
  <si>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</si>
  <si>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</si>
  <si>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</si>
  <si>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</si>
  <si>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</si>
  <si>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</si>
  <si>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</si>
  <si>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</si>
  <si>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</si>
  <si>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</si>
  <si>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</si>
  <si>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</si>
  <si>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</si>
  <si>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</si>
  <si>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</si>
  <si>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</si>
  <si>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</si>
  <si>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</si>
  <si>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</si>
  <si>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</si>
  <si>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</si>
  <si>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</si>
  <si>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</si>
  <si>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</si>
  <si>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</si>
  <si>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</si>
  <si>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</si>
  <si>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</si>
  <si>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</si>
  <si>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</si>
  <si>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</si>
  <si>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</si>
  <si>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</si>
  <si>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</si>
  <si>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</si>
  <si>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</si>
  <si>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</si>
  <si>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</si>
  <si>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</si>
  <si>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</si>
  <si>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</si>
  <si>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</si>
  <si>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</si>
  <si>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</si>
  <si>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</si>
  <si>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</si>
  <si>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</si>
  <si>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</si>
  <si>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</si>
  <si>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</si>
  <si>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</si>
  <si>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</si>
  <si>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</si>
  <si>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</si>
  <si>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</si>
  <si>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</si>
  <si>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</si>
  <si>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</si>
  <si>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</si>
  <si>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</si>
  <si>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</si>
  <si>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</si>
  <si>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</si>
  <si>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</si>
  <si>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</si>
  <si>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</si>
  <si>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</si>
  <si>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</si>
  <si>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</si>
  <si>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</si>
  <si>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</si>
  <si>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</si>
  <si>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</si>
  <si>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</si>
  <si>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</si>
  <si>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</si>
  <si>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</si>
  <si>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</si>
  <si>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</si>
  <si>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</si>
  <si>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</si>
  <si>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</si>
  <si>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</si>
  <si>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</si>
  <si>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</si>
  <si>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</si>
  <si>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</si>
  <si>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</si>
  <si>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</si>
  <si>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</si>
  <si>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</si>
  <si>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</si>
  <si>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</si>
  <si>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</si>
  <si>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</si>
  <si>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</si>
  <si>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</si>
  <si>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</si>
  <si>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</si>
  <si>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</si>
  <si>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</si>
  <si>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</si>
  <si>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</si>
  <si>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</si>
  <si>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</si>
  <si>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</si>
  <si>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</si>
  <si>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</si>
  <si>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</si>
  <si>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</si>
  <si>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</si>
  <si>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</si>
  <si>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</si>
  <si>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</si>
  <si>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</si>
  <si>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</si>
  <si>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</si>
  <si>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</si>
  <si>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</si>
  <si>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</si>
  <si>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</si>
  <si>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</si>
  <si>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</si>
  <si>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</si>
  <si>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</si>
  <si>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</si>
  <si>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</si>
  <si>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</si>
  <si>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</si>
  <si>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</si>
  <si>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</si>
  <si>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</si>
  <si>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</si>
  <si>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</si>
  <si>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</si>
  <si>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</si>
  <si>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</si>
  <si>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</si>
  <si>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</si>
  <si>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</si>
  <si>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</si>
  <si>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</si>
  <si>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</si>
  <si>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</si>
  <si>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</si>
  <si>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</si>
  <si>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</si>
  <si>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</si>
  <si>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</si>
  <si>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</si>
  <si>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</si>
  <si>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</si>
  <si>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</si>
  <si>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</si>
  <si>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</si>
  <si>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</si>
  <si>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</si>
  <si>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</si>
  <si>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</si>
  <si>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</si>
  <si>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</si>
  <si>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</si>
  <si>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</si>
  <si>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</si>
  <si>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</si>
  <si>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</si>
  <si>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</si>
  <si>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</si>
  <si>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</si>
  <si>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</si>
  <si>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</si>
  <si>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</si>
  <si>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</si>
  <si>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</si>
  <si>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</si>
  <si>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</si>
  <si>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</si>
  <si>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</si>
  <si>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</si>
  <si>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</si>
  <si>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</si>
  <si>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</si>
  <si>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</si>
  <si>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</si>
  <si>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</si>
  <si>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</si>
  <si>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</si>
  <si>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</si>
  <si>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</si>
  <si>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</si>
  <si>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</si>
  <si>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</si>
  <si>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</si>
  <si>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</si>
  <si>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</si>
  <si>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</si>
  <si>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</si>
  <si>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</si>
  <si>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</si>
  <si>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</si>
  <si>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</si>
  <si>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</si>
  <si>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</si>
  <si>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</si>
  <si>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</si>
  <si>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</si>
  <si>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</si>
  <si>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</si>
  <si>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</si>
  <si>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</si>
  <si>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</si>
  <si>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</si>
  <si>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</si>
  <si>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</si>
  <si>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</si>
  <si>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</si>
  <si>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</si>
  <si>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</si>
  <si>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</si>
  <si>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</si>
  <si>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</si>
  <si>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</si>
  <si>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</si>
  <si>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</si>
  <si>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</si>
  <si>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</si>
  <si>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</si>
  <si>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</si>
  <si>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</si>
  <si>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</si>
  <si>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</si>
  <si>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</si>
  <si>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</si>
  <si>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</si>
  <si>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</si>
  <si>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</si>
  <si>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</si>
  <si>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</si>
  <si>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</si>
  <si>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</si>
  <si>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</si>
  <si>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</si>
  <si>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</si>
  <si>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</si>
  <si>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</si>
  <si>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</si>
  <si>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</si>
  <si>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</si>
  <si>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</si>
  <si>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</si>
  <si>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</si>
  <si>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</si>
  <si>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</si>
  <si>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</si>
  <si>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</si>
  <si>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</si>
  <si>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</si>
  <si>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</si>
  <si>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</si>
  <si>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</si>
  <si>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</si>
  <si>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</si>
  <si>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</si>
  <si>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</si>
  <si>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</si>
  <si>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</si>
  <si>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</si>
  <si>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</si>
  <si>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</si>
  <si>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</si>
  <si>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</si>
  <si>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</si>
  <si>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</si>
  <si>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</si>
  <si>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</si>
  <si>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</si>
  <si>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</si>
  <si>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</si>
  <si>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</si>
  <si>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</si>
  <si>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</si>
  <si>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</si>
  <si>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</si>
  <si>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</si>
  <si>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</si>
  <si>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</si>
  <si>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</si>
  <si>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</si>
  <si>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</si>
  <si>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</si>
  <si>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</si>
  <si>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</si>
  <si>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</si>
  <si>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</si>
  <si>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</si>
  <si>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</si>
  <si>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</si>
  <si>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</si>
  <si>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</si>
  <si>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</si>
  <si>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</si>
  <si>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</si>
  <si>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</si>
  <si>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</si>
  <si>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</si>
  <si>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</si>
  <si>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</si>
  <si>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</si>
  <si>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</si>
  <si>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</si>
  <si>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</si>
  <si>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</si>
  <si>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</si>
  <si>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</si>
  <si>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</si>
  <si>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</si>
  <si>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</si>
  <si>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</si>
  <si>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</si>
  <si>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</si>
  <si>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</si>
  <si>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</si>
  <si>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</si>
  <si>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</si>
  <si>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</si>
  <si>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</si>
  <si>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</si>
  <si>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</si>
  <si>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</si>
  <si>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</si>
  <si>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</si>
  <si>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</si>
  <si>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</si>
  <si>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</si>
  <si>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</si>
  <si>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</si>
  <si>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</si>
  <si>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</si>
  <si>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</si>
  <si>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</si>
  <si>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</si>
  <si>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</si>
  <si>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</si>
  <si>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</si>
  <si>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</si>
  <si>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</si>
  <si>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</si>
  <si>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</si>
  <si>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</si>
  <si>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</si>
  <si>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</si>
  <si>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</si>
  <si>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</si>
  <si>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</si>
  <si>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</si>
  <si>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</si>
  <si>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</si>
  <si>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</si>
  <si>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</si>
  <si>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</si>
  <si>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</si>
  <si>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</si>
  <si>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</si>
  <si>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</si>
  <si>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</si>
  <si>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</si>
  <si>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</si>
  <si>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</si>
  <si>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</si>
  <si>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</si>
  <si>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</si>
  <si>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</si>
  <si>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</si>
  <si>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</si>
  <si>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</si>
  <si>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</si>
  <si>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</si>
  <si>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</si>
  <si>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</si>
  <si>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</si>
  <si>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</si>
  <si>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</si>
  <si>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</si>
  <si>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</si>
  <si>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</si>
  <si>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</si>
  <si>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</si>
  <si>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</si>
  <si>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</si>
  <si>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</si>
  <si>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</si>
  <si>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</si>
  <si>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</si>
  <si>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</si>
  <si>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</si>
  <si>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</si>
  <si>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</si>
  <si>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</si>
  <si>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</si>
  <si>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</si>
  <si>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</si>
  <si>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</si>
  <si>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</si>
  <si>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</si>
  <si>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</si>
  <si>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</si>
  <si>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</si>
  <si>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</si>
  <si>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</si>
  <si>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</si>
  <si>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</si>
  <si>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</si>
  <si>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</si>
  <si>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</si>
  <si>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</si>
  <si>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</si>
  <si>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</si>
  <si>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</si>
  <si>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</si>
  <si>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</si>
  <si>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</si>
  <si>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</si>
  <si>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</si>
  <si>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</si>
  <si>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</si>
  <si>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</si>
  <si>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</si>
  <si>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</si>
  <si>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</si>
  <si>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</si>
  <si>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</si>
  <si>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</si>
  <si>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</si>
  <si>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</si>
  <si>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</si>
  <si>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</si>
  <si>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</si>
  <si>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</si>
  <si>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</si>
  <si>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</si>
  <si>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</si>
  <si>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</si>
  <si>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</si>
  <si>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</si>
  <si>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</si>
  <si>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</si>
  <si>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</si>
  <si>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</si>
  <si>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</si>
  <si>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</si>
  <si>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</si>
  <si>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</si>
  <si>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</si>
  <si>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</si>
  <si>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</si>
  <si>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</si>
  <si>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</si>
  <si>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</si>
  <si>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</si>
  <si>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</si>
  <si>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</si>
  <si>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</si>
  <si>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</si>
  <si>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</si>
  <si>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</si>
  <si>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</si>
  <si>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</si>
  <si>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</si>
  <si>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</si>
  <si>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</si>
  <si>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</si>
  <si>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</si>
  <si>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</si>
  <si>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</si>
  <si>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</si>
  <si>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</si>
  <si>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</si>
  <si>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</si>
  <si>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</si>
  <si>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</si>
  <si>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</si>
  <si>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</si>
  <si>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</si>
  <si>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</si>
  <si>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</si>
  <si>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</si>
  <si>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</si>
  <si>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</si>
  <si>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</si>
  <si>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</si>
  <si>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</si>
  <si>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</si>
  <si>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</si>
  <si>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</si>
  <si>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</si>
  <si>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</si>
  <si>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</si>
  <si>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</si>
  <si>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</si>
  <si>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</si>
  <si>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</si>
  <si>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</si>
  <si>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</si>
  <si>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</si>
  <si>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</si>
  <si>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</si>
  <si>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</si>
  <si>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</si>
  <si>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</si>
  <si>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</si>
  <si>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</si>
  <si>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</si>
  <si>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</si>
  <si>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</si>
  <si>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</si>
  <si>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</si>
  <si>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</si>
  <si>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</si>
  <si>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</si>
  <si>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</si>
  <si>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</si>
  <si>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</si>
  <si>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</si>
  <si>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</si>
  <si>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</si>
  <si>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</si>
  <si>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</si>
  <si>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</si>
  <si>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</si>
  <si>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</si>
  <si>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</si>
  <si>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</si>
  <si>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</si>
  <si>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</si>
  <si>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</si>
  <si>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</si>
  <si>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</si>
  <si>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</si>
  <si>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</si>
  <si>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</si>
  <si>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</si>
  <si>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</si>
  <si>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</si>
  <si>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</si>
  <si>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</si>
  <si>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</si>
  <si>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</si>
  <si>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</si>
  <si>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</si>
  <si>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</si>
  <si>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</si>
  <si>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</si>
  <si>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</si>
  <si>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</si>
  <si>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</si>
  <si>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</si>
  <si>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</si>
  <si>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</si>
  <si>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</si>
  <si>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</si>
  <si>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</si>
  <si>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</si>
  <si>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</si>
  <si>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</si>
  <si>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</si>
  <si>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</si>
  <si>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</si>
  <si>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</si>
  <si>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</si>
  <si>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</si>
  <si>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</si>
  <si>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</si>
  <si>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</si>
  <si>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</si>
  <si>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</si>
  <si>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</si>
  <si>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</si>
  <si>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</si>
  <si>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</si>
  <si>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</si>
  <si>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</si>
  <si>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</si>
  <si>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</si>
  <si>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</si>
  <si>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</si>
  <si>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</si>
  <si>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</si>
  <si>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</si>
  <si>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</si>
  <si>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</si>
  <si>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</si>
  <si>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</si>
  <si>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</si>
  <si>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</si>
  <si>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</si>
  <si>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</si>
  <si>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</si>
  <si>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</si>
  <si>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</si>
  <si>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</si>
  <si>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</si>
  <si>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</si>
  <si>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</si>
  <si>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</si>
  <si>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</si>
  <si>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</si>
  <si>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</si>
  <si>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</si>
  <si>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</si>
  <si>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</si>
  <si>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</si>
  <si>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</si>
  <si>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</si>
  <si>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</si>
  <si>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</si>
  <si>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</si>
  <si>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</si>
  <si>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</si>
  <si>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</si>
  <si>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</si>
  <si>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</si>
  <si>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</si>
  <si>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</si>
  <si>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</si>
  <si>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</si>
  <si>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</si>
  <si>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</si>
  <si>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</si>
  <si>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</si>
  <si>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</si>
  <si>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</si>
  <si>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</si>
  <si>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</si>
  <si>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</si>
  <si>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</si>
  <si>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</si>
  <si>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</si>
  <si>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</si>
  <si>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</si>
  <si>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</si>
  <si>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</si>
  <si>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</si>
  <si>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</si>
  <si>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</si>
  <si>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</si>
  <si>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</si>
  <si>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</si>
  <si>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</si>
  <si>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</si>
  <si>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</si>
  <si>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</si>
  <si>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</si>
  <si>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</si>
  <si>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</si>
  <si>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</si>
  <si>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</si>
  <si>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</si>
  <si>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</si>
  <si>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</si>
  <si>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</si>
  <si>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</si>
  <si>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</si>
  <si>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</si>
  <si>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</si>
  <si>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</si>
  <si>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</si>
  <si>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</si>
  <si>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</si>
  <si>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</si>
  <si>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</si>
  <si>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</si>
  <si>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</si>
  <si>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</si>
  <si>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</si>
  <si>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</si>
  <si>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</si>
  <si>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</si>
  <si>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</si>
  <si>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</si>
  <si>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</si>
  <si>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</si>
  <si>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</si>
  <si>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</si>
  <si>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</si>
  <si>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</si>
  <si>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</si>
  <si>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</si>
  <si>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</si>
  <si>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</si>
  <si>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</si>
  <si>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</si>
  <si>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</si>
  <si>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</si>
  <si>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</si>
  <si>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</si>
  <si>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</si>
  <si>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</si>
  <si>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</si>
  <si>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</si>
  <si>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</si>
  <si>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</si>
  <si>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</si>
  <si>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</si>
  <si>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</si>
  <si>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</si>
  <si>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</si>
  <si>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</si>
  <si>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</si>
  <si>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</si>
  <si>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</si>
  <si>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</si>
  <si>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</si>
  <si>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</si>
  <si>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</si>
  <si>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</si>
  <si>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</si>
  <si>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</si>
  <si>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</si>
  <si>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</si>
  <si>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</si>
  <si>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</si>
  <si>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</si>
  <si>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</si>
  <si>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</si>
  <si>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</si>
  <si>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</si>
  <si>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</si>
  <si>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</si>
  <si>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</si>
  <si>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</si>
  <si>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</si>
  <si>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</si>
  <si>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</si>
  <si>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</si>
  <si>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</si>
  <si>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</si>
  <si>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</si>
  <si>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</si>
  <si>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</si>
  <si>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</si>
  <si>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</si>
  <si>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</si>
  <si>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</si>
  <si>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</si>
  <si>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</si>
  <si>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</si>
  <si>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</si>
  <si>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</si>
  <si>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</si>
  <si>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</si>
  <si>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</si>
  <si>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</si>
  <si>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</si>
  <si>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</si>
  <si>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</si>
  <si>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</si>
  <si>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</si>
  <si>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</si>
  <si>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</si>
  <si>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</si>
  <si>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</si>
  <si>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</si>
  <si>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</si>
  <si>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</si>
  <si>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</si>
  <si>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</si>
  <si>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</si>
  <si>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</si>
  <si>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</si>
  <si>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</si>
  <si>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</si>
  <si>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</si>
  <si>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</si>
  <si>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</si>
  <si>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</si>
  <si>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</si>
  <si>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</si>
  <si>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</si>
  <si>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</si>
  <si>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</si>
  <si>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</si>
  <si>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</si>
  <si>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</si>
  <si>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</si>
  <si>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</si>
  <si>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</si>
  <si>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</si>
  <si>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</si>
  <si>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</si>
  <si>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</si>
  <si>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</si>
  <si>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</si>
  <si>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</si>
  <si>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</si>
  <si>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</si>
  <si>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</si>
  <si>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</si>
  <si>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</si>
  <si>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</si>
  <si>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</si>
  <si>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</si>
  <si>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</si>
  <si>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</si>
  <si>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</si>
  <si>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</si>
  <si>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</si>
  <si>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</si>
  <si>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</si>
  <si>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</si>
  <si>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</si>
  <si>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</si>
  <si>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</si>
  <si>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</si>
  <si>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</si>
  <si>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</si>
  <si>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</si>
  <si>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</si>
  <si>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</si>
  <si>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</si>
  <si>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</si>
  <si>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</si>
  <si>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</si>
  <si>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</si>
  <si>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</si>
  <si>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</si>
  <si>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</si>
  <si>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</si>
  <si>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</si>
  <si>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</si>
  <si>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</si>
  <si>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</si>
  <si>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</si>
  <si>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</si>
  <si>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</si>
  <si>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</si>
  <si>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</si>
  <si>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</si>
  <si>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</si>
  <si>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</si>
  <si>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</si>
  <si>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</si>
  <si>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</si>
  <si>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</si>
  <si>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</si>
  <si>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</si>
  <si>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</si>
  <si>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</si>
  <si>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</si>
  <si>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</si>
  <si>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</si>
  <si>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</si>
  <si>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</si>
  <si>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</si>
  <si>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</si>
  <si>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</si>
  <si>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</si>
  <si>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</si>
  <si>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</si>
  <si>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</si>
  <si>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</si>
  <si>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</si>
  <si>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</si>
  <si>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</si>
  <si>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</si>
  <si>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</si>
  <si>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</si>
  <si>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</si>
  <si>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</si>
  <si>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</si>
  <si>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</si>
  <si>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</si>
  <si>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</si>
  <si>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</si>
  <si>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</si>
  <si>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</si>
  <si>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</si>
  <si>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</si>
  <si>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</si>
  <si>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</si>
  <si>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</si>
  <si>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</si>
  <si>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</si>
  <si>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</si>
  <si>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</si>
  <si>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</si>
  <si>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</si>
  <si>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</si>
  <si>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</si>
  <si>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</si>
  <si>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</si>
  <si>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</si>
  <si>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</si>
  <si>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</si>
  <si>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</si>
  <si>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</si>
  <si>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</si>
  <si>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</si>
  <si>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</si>
  <si>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</si>
  <si>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</si>
  <si>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</si>
  <si>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</si>
  <si>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</si>
  <si>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</si>
  <si>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</si>
  <si>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</si>
  <si>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</si>
  <si>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</si>
  <si>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</si>
  <si>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</si>
  <si>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</si>
  <si>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</si>
  <si>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</si>
  <si>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</si>
  <si>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</si>
  <si>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</si>
  <si>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</si>
  <si>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</si>
  <si>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</si>
  <si>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</si>
  <si>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</si>
  <si>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</si>
  <si>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</si>
  <si>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</si>
  <si>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</si>
  <si>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</si>
  <si>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</si>
  <si>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</si>
  <si>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</si>
  <si>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</si>
  <si>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</si>
  <si>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</si>
  <si>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</si>
  <si>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</si>
  <si>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</si>
  <si>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</si>
  <si>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</si>
  <si>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</si>
  <si>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</si>
  <si>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</si>
  <si>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</si>
  <si>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</si>
  <si>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</si>
  <si>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</si>
  <si>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</si>
  <si>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</si>
  <si>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</si>
  <si>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</si>
  <si>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</si>
  <si>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</si>
  <si>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</si>
  <si>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</si>
  <si>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</si>
  <si>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</si>
  <si>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</si>
  <si>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</si>
  <si>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</si>
  <si>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</si>
  <si>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</si>
  <si>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</si>
  <si>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</si>
  <si>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</si>
  <si>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</si>
  <si>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</si>
  <si>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</si>
  <si>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</si>
  <si>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</si>
  <si>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</si>
  <si>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</si>
  <si>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</si>
  <si>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</si>
  <si>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</si>
  <si>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</si>
  <si>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</si>
  <si>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</si>
  <si>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</si>
  <si>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</si>
  <si>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</si>
  <si>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</si>
  <si>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</si>
  <si>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</si>
  <si>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</si>
  <si>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</si>
  <si>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</si>
  <si>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</si>
  <si>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</si>
  <si>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</si>
  <si>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</si>
  <si>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</si>
  <si>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</si>
  <si>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</si>
  <si>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</si>
  <si>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</si>
  <si>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</si>
  <si>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</si>
  <si>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</si>
  <si>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</si>
  <si>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</si>
  <si>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</si>
  <si>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</si>
  <si>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</si>
  <si>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</si>
  <si>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</si>
  <si>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</si>
  <si>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</si>
  <si>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</si>
  <si>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</si>
  <si>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</si>
  <si>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</si>
  <si>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</si>
  <si>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</si>
  <si>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</si>
  <si>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</si>
  <si>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</si>
  <si>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</si>
  <si>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</si>
  <si>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</si>
  <si>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</si>
  <si>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</si>
  <si>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</si>
  <si>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</si>
  <si>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</si>
  <si>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</si>
  <si>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</si>
  <si>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</si>
  <si>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</si>
  <si>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</si>
  <si>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</si>
  <si>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</si>
  <si>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</si>
  <si>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</si>
  <si>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</si>
  <si>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</si>
  <si>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</si>
  <si>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</si>
  <si>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</si>
  <si>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</si>
  <si>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</si>
  <si>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</si>
  <si>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</si>
  <si>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</si>
  <si>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</si>
  <si>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</si>
  <si>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</si>
  <si>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</si>
  <si>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</si>
  <si>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</si>
  <si>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</si>
  <si>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</si>
  <si>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</si>
  <si>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</si>
  <si>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</si>
  <si>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</si>
  <si>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</si>
  <si>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</si>
  <si>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</si>
  <si>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</si>
  <si>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</si>
  <si>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</si>
  <si>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</si>
  <si>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</si>
  <si>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</si>
  <si>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</si>
  <si>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</si>
  <si>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</si>
  <si>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</si>
  <si>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</si>
  <si>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</si>
  <si>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</si>
  <si>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</si>
  <si>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</si>
  <si>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</si>
  <si>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</si>
  <si>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</si>
  <si>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</si>
  <si>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</si>
  <si>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</si>
  <si>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</si>
  <si>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</si>
  <si>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</si>
  <si>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</si>
  <si>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</si>
  <si>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</si>
  <si>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</si>
  <si>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</si>
  <si>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</si>
  <si>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</si>
  <si>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</si>
  <si>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</si>
  <si>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</si>
  <si>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</si>
  <si>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</si>
  <si>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</si>
  <si>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</si>
  <si>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</si>
  <si>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</si>
  <si>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</si>
  <si>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</si>
  <si>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</si>
  <si>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</si>
  <si>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</si>
  <si>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</si>
  <si>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</si>
  <si>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</si>
  <si>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</si>
  <si>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</si>
  <si>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</si>
  <si>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</si>
  <si>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</si>
  <si>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</si>
  <si>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</si>
  <si>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</si>
  <si>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</si>
  <si>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</si>
  <si>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</si>
  <si>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</si>
  <si>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</si>
  <si>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</si>
  <si>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</si>
  <si>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</si>
  <si>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</si>
  <si>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</si>
  <si>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</si>
  <si>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</si>
  <si>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</si>
  <si>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</si>
  <si>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</si>
  <si>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</si>
  <si>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</si>
  <si>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</si>
  <si>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</si>
  <si>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</si>
  <si>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</si>
  <si>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</si>
  <si>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</si>
  <si>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</si>
  <si>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</si>
  <si>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</si>
  <si>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</si>
  <si>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</si>
  <si>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</si>
  <si>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</si>
  <si>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</si>
  <si>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</si>
  <si>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</si>
  <si>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</si>
  <si>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</si>
  <si>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</si>
  <si>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</si>
  <si>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</si>
  <si>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</si>
  <si>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</si>
  <si>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</si>
  <si>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</si>
  <si>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</si>
  <si>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</si>
  <si>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</si>
  <si>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</si>
  <si>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</si>
  <si>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</si>
  <si>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</si>
  <si>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</si>
  <si>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</si>
  <si>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</si>
  <si>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</si>
  <si>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</si>
  <si>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</si>
  <si>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</si>
  <si>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</si>
  <si>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</si>
  <si>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</si>
  <si>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</si>
  <si>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</si>
  <si>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</si>
  <si>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</si>
  <si>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</si>
  <si>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</si>
  <si>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</si>
  <si>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</si>
  <si>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</si>
  <si>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</si>
  <si>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</si>
  <si>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</si>
  <si>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</si>
  <si>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</si>
  <si>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</si>
  <si>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</si>
  <si>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</si>
  <si>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</si>
  <si>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</si>
  <si>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</si>
  <si>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</si>
  <si>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</si>
  <si>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</si>
  <si>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</si>
  <si>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</si>
  <si>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</si>
  <si>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</si>
  <si>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</si>
  <si>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</si>
  <si>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</si>
  <si>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</si>
  <si>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</si>
  <si>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</si>
  <si>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</si>
  <si>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</si>
  <si>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</si>
  <si>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</si>
  <si>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</si>
  <si>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</si>
  <si>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</si>
  <si>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</si>
  <si>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</si>
  <si>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</si>
  <si>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</si>
  <si>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</si>
  <si>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</si>
  <si>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</si>
  <si>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</si>
  <si>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</si>
  <si>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</si>
  <si>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</si>
  <si>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</si>
  <si>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</si>
  <si>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</si>
  <si>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</si>
  <si>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</si>
  <si>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</si>
  <si>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</si>
  <si>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</si>
  <si>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</si>
  <si>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</si>
  <si>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</si>
  <si>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</si>
  <si>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</si>
  <si>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</si>
  <si>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</si>
  <si>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</si>
  <si>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</si>
  <si>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</si>
  <si>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</si>
  <si>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</si>
  <si>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</si>
  <si>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</si>
  <si>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</si>
  <si>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</si>
  <si>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</si>
  <si>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</si>
  <si>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</si>
  <si>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</si>
  <si>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</si>
  <si>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</si>
  <si>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</si>
  <si>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</si>
  <si>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</si>
  <si>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</si>
  <si>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</si>
  <si>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</si>
  <si>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</si>
  <si>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</si>
  <si>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</si>
  <si>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</si>
  <si>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</si>
  <si>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</si>
  <si>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</si>
  <si>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</si>
  <si>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</si>
  <si>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</si>
  <si>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</si>
  <si>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</si>
  <si>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</si>
  <si>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</si>
  <si>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</si>
  <si>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</si>
  <si>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</si>
  <si>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</si>
  <si>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</si>
  <si>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</si>
  <si>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</si>
  <si>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</si>
  <si>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</si>
  <si>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</si>
  <si>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</si>
  <si>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</si>
  <si>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</si>
  <si>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</si>
  <si>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</si>
  <si>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</si>
  <si>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</si>
  <si>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</si>
  <si>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</si>
  <si>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</si>
  <si>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</si>
  <si>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</si>
  <si>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</si>
  <si>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</si>
  <si>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</si>
  <si>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</si>
  <si>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</si>
  <si>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</si>
  <si>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</si>
  <si>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</si>
  <si>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</si>
  <si>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</si>
  <si>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</si>
  <si>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</si>
  <si>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</si>
  <si>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</si>
  <si>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</si>
  <si>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</si>
  <si>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</si>
  <si>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</si>
  <si>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</si>
  <si>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</si>
  <si>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</si>
  <si>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</si>
  <si>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</si>
  <si>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</si>
  <si>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</si>
  <si>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</si>
  <si>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</si>
  <si>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</si>
  <si>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</si>
  <si>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</si>
  <si>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</si>
  <si>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</si>
  <si>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</si>
  <si>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</si>
  <si>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</si>
  <si>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</si>
  <si>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</si>
  <si>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</si>
  <si>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</si>
  <si>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</si>
  <si>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</si>
  <si>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</si>
  <si>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</si>
  <si>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</si>
  <si>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</si>
  <si>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</si>
  <si>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</si>
  <si>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</si>
  <si>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</si>
  <si>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</si>
  <si>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</si>
  <si>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</si>
  <si>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</si>
  <si>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</si>
  <si>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</si>
  <si>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</si>
  <si>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</si>
  <si>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</si>
  <si>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</si>
  <si>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</si>
  <si>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</si>
  <si>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</si>
  <si>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</si>
  <si>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</si>
  <si>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</si>
  <si>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</si>
  <si>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</si>
  <si>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</si>
  <si>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</si>
  <si>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</si>
  <si>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</si>
  <si>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</si>
  <si>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</si>
  <si>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</si>
  <si>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</si>
  <si>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</si>
  <si>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</si>
  <si>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</si>
  <si>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</si>
  <si>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</si>
  <si>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</si>
  <si>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</si>
  <si>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</si>
  <si>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</si>
  <si>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</si>
  <si>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</si>
  <si>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</si>
  <si>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</si>
  <si>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</si>
  <si>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</si>
  <si>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</si>
  <si>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</si>
  <si>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</si>
  <si>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</si>
  <si>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</si>
  <si>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</si>
  <si>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</si>
  <si>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</si>
  <si>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</si>
  <si>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</si>
  <si>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</si>
  <si>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</si>
  <si>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</si>
  <si>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</si>
  <si>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</si>
  <si>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</si>
  <si>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</si>
  <si>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</si>
  <si>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</si>
  <si>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</si>
  <si>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</si>
  <si>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</si>
  <si>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</si>
  <si>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</si>
  <si>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</si>
  <si>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</si>
  <si>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</si>
  <si>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</si>
  <si>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</si>
  <si>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</si>
  <si>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</si>
  <si>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</si>
  <si>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</si>
  <si>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</si>
  <si>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</si>
  <si>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</si>
  <si>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</si>
  <si>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</si>
  <si>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</si>
  <si>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</si>
  <si>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</si>
  <si>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</si>
  <si>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</si>
  <si>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</si>
  <si>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</si>
  <si>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</si>
  <si>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</si>
  <si>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</si>
  <si>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</si>
  <si>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</si>
  <si>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</si>
  <si>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</si>
  <si>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</si>
  <si>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</si>
  <si>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</si>
  <si>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</si>
  <si>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</si>
  <si>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</si>
  <si>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</si>
  <si>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</si>
  <si>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</si>
  <si>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</si>
  <si>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</si>
  <si>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</si>
  <si>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</si>
  <si>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</si>
  <si>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</si>
  <si>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</si>
  <si>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</si>
  <si>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</si>
  <si>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</si>
  <si>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</si>
  <si>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</si>
  <si>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</si>
  <si>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</si>
  <si>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</si>
  <si>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</si>
  <si>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</si>
  <si>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</si>
  <si>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</si>
  <si>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</si>
  <si>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</si>
  <si>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</si>
  <si>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</si>
  <si>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</si>
  <si>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</si>
  <si>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</si>
  <si>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</si>
  <si>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</si>
  <si>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</si>
  <si>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</si>
  <si>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</si>
  <si>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</si>
  <si>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</si>
  <si>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</si>
  <si>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</si>
  <si>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</si>
  <si>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</si>
  <si>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</si>
  <si>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</si>
  <si>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</si>
  <si>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</si>
  <si>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</si>
  <si>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</si>
  <si>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</si>
  <si>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</si>
  <si>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</si>
  <si>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</si>
  <si>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</si>
  <si>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</si>
  <si>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</si>
  <si>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</si>
  <si>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</si>
  <si>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</si>
  <si>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</si>
  <si>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</si>
  <si>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</si>
  <si>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</si>
  <si>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</si>
  <si>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</si>
  <si>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</si>
  <si>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</si>
  <si>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</si>
  <si>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</si>
  <si>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</si>
  <si>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</si>
  <si>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</si>
  <si>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</si>
  <si>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</si>
  <si>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</si>
  <si>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</si>
  <si>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</si>
  <si>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</si>
  <si>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</si>
  <si>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</si>
  <si>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</si>
  <si>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</si>
  <si>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</si>
  <si>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</si>
  <si>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</si>
  <si>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</si>
  <si>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</si>
  <si>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</si>
  <si>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</si>
  <si>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</si>
  <si>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</si>
  <si>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</si>
  <si>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</si>
  <si>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</si>
  <si>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</si>
  <si>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</si>
  <si>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</si>
  <si>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</si>
  <si>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</si>
  <si>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</si>
  <si>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</si>
  <si>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</si>
  <si>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</si>
  <si>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</si>
  <si>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</si>
  <si>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</si>
  <si>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</si>
  <si>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</si>
  <si>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</si>
  <si>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</si>
  <si>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</si>
  <si>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</si>
  <si>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</si>
  <si>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</si>
  <si>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</si>
  <si>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</si>
  <si>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</si>
  <si>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</si>
  <si>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</si>
  <si>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</si>
  <si>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</si>
  <si>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</si>
  <si>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</si>
  <si>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</si>
  <si>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</si>
  <si>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</si>
  <si>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</si>
  <si>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</si>
  <si>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</si>
  <si>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</si>
  <si>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</si>
  <si>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</si>
  <si>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</si>
  <si>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</si>
  <si>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</si>
  <si>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</si>
  <si>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</si>
  <si>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</si>
  <si>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</si>
  <si>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</si>
  <si>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</si>
  <si>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</si>
  <si>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</si>
  <si>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</si>
  <si>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</si>
  <si>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</si>
  <si>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</si>
  <si>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</si>
  <si>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</si>
  <si>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</si>
  <si>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</si>
  <si>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</si>
  <si>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</si>
  <si>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</si>
  <si>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</si>
  <si>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</si>
  <si>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</si>
  <si>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</si>
  <si>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</si>
  <si>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</si>
  <si>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</si>
  <si>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</si>
  <si>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</si>
  <si>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</si>
  <si>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</si>
  <si>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</si>
  <si>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</si>
  <si>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</si>
  <si>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</si>
  <si>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</si>
  <si>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</si>
  <si>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</si>
  <si>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</si>
  <si>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</si>
  <si>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</si>
  <si>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</si>
  <si>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</si>
  <si>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</si>
  <si>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</si>
  <si>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</si>
  <si>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</si>
  <si>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</si>
  <si>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</si>
  <si>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</si>
  <si>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</si>
  <si>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</si>
  <si>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</si>
  <si>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</si>
  <si>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</si>
  <si>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</si>
  <si>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</si>
  <si>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</si>
  <si>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</si>
  <si>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</si>
  <si>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</si>
  <si>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</si>
  <si>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</si>
  <si>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</si>
  <si>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</si>
  <si>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</si>
  <si>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</si>
  <si>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</si>
  <si>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</si>
  <si>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</si>
  <si>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</si>
  <si>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</si>
  <si>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</si>
  <si>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</si>
  <si>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</si>
  <si>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</si>
  <si>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</si>
  <si>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</si>
  <si>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</si>
  <si>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</si>
  <si>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</si>
  <si>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</si>
  <si>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</si>
  <si>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</si>
  <si>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</si>
  <si>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</si>
  <si>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</si>
  <si>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</si>
  <si>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</si>
  <si>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</si>
  <si>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</si>
  <si>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</si>
  <si>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</si>
  <si>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</si>
  <si>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</si>
  <si>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</si>
  <si>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</si>
  <si>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</si>
  <si>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</si>
  <si>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</si>
  <si>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</si>
  <si>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</si>
  <si>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</si>
  <si>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</si>
  <si>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</si>
  <si>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</si>
  <si>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</si>
  <si>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</si>
  <si>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</si>
  <si>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</si>
  <si>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</si>
  <si>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</si>
  <si>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</si>
  <si>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</si>
  <si>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</si>
  <si>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</si>
  <si>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</si>
  <si>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</si>
  <si>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</si>
  <si>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</si>
  <si>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</si>
  <si>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</si>
  <si>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</si>
  <si>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</si>
  <si>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</si>
  <si>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</si>
  <si>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</si>
  <si>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</si>
  <si>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</si>
  <si>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</si>
  <si>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</si>
  <si>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</si>
  <si>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</si>
  <si>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</si>
  <si>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</si>
  <si>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</si>
  <si>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</si>
  <si>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</si>
  <si>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</si>
  <si>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</si>
  <si>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</si>
  <si>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</si>
  <si>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</si>
  <si>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</si>
  <si>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</si>
  <si>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</si>
  <si>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</si>
  <si>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</si>
  <si>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</si>
  <si>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</si>
  <si>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</si>
  <si>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</si>
  <si>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</si>
  <si>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</si>
  <si>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</si>
  <si>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</si>
  <si>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</si>
  <si>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</si>
  <si>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</si>
  <si>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</si>
  <si>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</si>
  <si>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</si>
  <si>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</si>
  <si>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</si>
  <si>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</si>
  <si>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</si>
  <si>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</si>
  <si>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</si>
  <si>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</si>
  <si>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</si>
  <si>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</si>
  <si>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</si>
  <si>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</si>
  <si>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</si>
  <si>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</si>
  <si>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</si>
  <si>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</si>
  <si>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</si>
  <si>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</si>
  <si>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</si>
  <si>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</si>
  <si>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</si>
  <si>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</si>
  <si>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</si>
  <si>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</si>
  <si>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</si>
  <si>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</si>
  <si>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</si>
  <si>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</si>
  <si>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</si>
  <si>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</si>
  <si>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</si>
  <si>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</si>
  <si>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</si>
  <si>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</si>
  <si>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</si>
  <si>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</si>
  <si>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</si>
  <si>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</si>
  <si>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</si>
  <si>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</si>
  <si>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</si>
  <si>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</si>
  <si>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</si>
  <si>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</si>
  <si>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</si>
  <si>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</si>
  <si>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</si>
  <si>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</si>
  <si>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</si>
  <si>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</si>
  <si>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</si>
  <si>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</si>
  <si>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</si>
  <si>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</si>
  <si>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</si>
  <si>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</si>
  <si>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</si>
  <si>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</si>
  <si>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</si>
  <si>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</si>
  <si>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</si>
  <si>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</si>
  <si>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</si>
  <si>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</si>
  <si>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</si>
  <si>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</si>
  <si>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</si>
  <si>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</si>
  <si>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</si>
  <si>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</si>
  <si>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</si>
  <si>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</si>
  <si>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</si>
  <si>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</si>
  <si>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</si>
  <si>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</si>
  <si>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</si>
  <si>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</si>
  <si>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</si>
  <si>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</si>
  <si>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</si>
  <si>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</si>
  <si>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</si>
  <si>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</si>
  <si>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</si>
  <si>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</si>
  <si>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</si>
  <si>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</si>
  <si>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</si>
  <si>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</si>
  <si>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</si>
  <si>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</si>
  <si>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</si>
  <si>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</si>
  <si>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</si>
  <si>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</si>
  <si>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</si>
  <si>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</si>
  <si>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</si>
  <si>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</si>
  <si>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</si>
  <si>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</si>
  <si>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</si>
  <si>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</si>
  <si>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</si>
  <si>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</si>
  <si>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</si>
  <si>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</si>
  <si>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</si>
  <si>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</si>
  <si>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</si>
  <si>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</si>
  <si>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</si>
  <si>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</si>
  <si>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</si>
  <si>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</si>
  <si>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</si>
  <si>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</si>
  <si>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</si>
  <si>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</si>
  <si>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</si>
  <si>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</si>
  <si>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</si>
  <si>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</si>
  <si>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</si>
  <si>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</si>
  <si>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</si>
  <si>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</si>
  <si>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</si>
  <si>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</si>
  <si>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</si>
  <si>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</si>
  <si>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</si>
  <si>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</si>
  <si>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</si>
  <si>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</si>
  <si>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</si>
  <si>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</si>
  <si>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</si>
  <si>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</si>
  <si>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</si>
  <si>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</si>
  <si>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</si>
  <si>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</si>
  <si>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</si>
  <si>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</si>
  <si>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</si>
  <si>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</si>
  <si>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</si>
  <si>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</si>
  <si>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</si>
  <si>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</si>
  <si>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</si>
  <si>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</si>
  <si>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</si>
  <si>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</si>
  <si>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</si>
  <si>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</si>
  <si>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</si>
  <si>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</si>
  <si>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</si>
  <si>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</si>
  <si>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</si>
  <si>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</si>
  <si>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</si>
  <si>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</si>
  <si>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</si>
  <si>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</si>
  <si>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</si>
  <si>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</si>
  <si>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</si>
  <si>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</si>
  <si>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</si>
  <si>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</si>
  <si>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</si>
  <si>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</si>
  <si>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</si>
  <si>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</si>
  <si>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</si>
  <si>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</si>
  <si>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</si>
  <si>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</si>
  <si>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</si>
  <si>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</si>
  <si>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</si>
  <si>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</si>
  <si>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</si>
  <si>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</si>
  <si>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</si>
  <si>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</si>
  <si>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</si>
  <si>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</si>
  <si>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</si>
  <si>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</si>
  <si>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</si>
  <si>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</si>
  <si>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</si>
  <si>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</si>
  <si>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</si>
  <si>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</si>
  <si>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</si>
  <si>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</si>
  <si>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</si>
  <si>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</si>
  <si>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</si>
  <si>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</si>
  <si>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</si>
  <si>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</si>
  <si>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</si>
  <si>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</si>
  <si>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</si>
  <si>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</si>
  <si>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</si>
  <si>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</si>
  <si>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</si>
  <si>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</si>
  <si>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</si>
  <si>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</si>
  <si>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</si>
  <si>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</si>
  <si>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</si>
  <si>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</si>
  <si>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</si>
  <si>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</si>
  <si>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</si>
  <si>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</si>
  <si>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</si>
  <si>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</si>
  <si>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</si>
  <si>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</si>
  <si>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</si>
  <si>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</si>
  <si>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</si>
  <si>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</si>
  <si>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</si>
  <si>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</si>
  <si>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</si>
  <si>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</si>
  <si>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</si>
  <si>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</si>
  <si>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</si>
  <si>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</si>
  <si>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</si>
  <si>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</si>
  <si>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</si>
  <si>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</si>
  <si>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</si>
  <si>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</si>
  <si>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</si>
  <si>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</si>
  <si>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</si>
  <si>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</si>
  <si>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</si>
  <si>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</si>
  <si>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</si>
  <si>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</si>
  <si>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</si>
  <si>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</si>
  <si>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</si>
  <si>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</si>
  <si>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</si>
  <si>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</si>
  <si>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</si>
  <si>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</si>
  <si>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</si>
  <si>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</si>
  <si>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</si>
  <si>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</si>
  <si>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</si>
  <si>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</si>
  <si>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</si>
  <si>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</si>
  <si>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</si>
  <si>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</si>
  <si>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</si>
  <si>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</si>
  <si>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</si>
  <si>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</si>
  <si>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</si>
  <si>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</si>
  <si>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</si>
  <si>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</si>
  <si>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</si>
  <si>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</si>
  <si>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</si>
  <si>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</si>
  <si>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</si>
  <si>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</si>
  <si>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</si>
  <si>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</si>
  <si>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</si>
  <si>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</si>
  <si>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</si>
  <si>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</si>
  <si>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</si>
  <si>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</si>
  <si>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</si>
  <si>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</si>
  <si>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</si>
  <si>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</si>
  <si>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</si>
  <si>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</si>
  <si>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</si>
  <si>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</si>
  <si>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</si>
  <si>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</si>
  <si>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</si>
  <si>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</si>
  <si>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</si>
  <si>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</si>
  <si>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</si>
  <si>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</si>
  <si>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</si>
  <si>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</si>
  <si>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</si>
  <si>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</si>
  <si>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</si>
  <si>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</si>
  <si>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</si>
  <si>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</si>
  <si>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</si>
  <si>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</si>
  <si>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</si>
  <si>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</si>
  <si>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</si>
  <si>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</si>
  <si>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</si>
  <si>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</si>
  <si>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</si>
  <si>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</si>
  <si>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</si>
  <si>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</si>
  <si>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</si>
  <si>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</si>
  <si>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</si>
  <si>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</si>
  <si>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</si>
  <si>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</si>
  <si>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</si>
  <si>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</si>
  <si>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</si>
  <si>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</si>
  <si>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</si>
  <si>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</si>
  <si>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</si>
  <si>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</si>
  <si>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</si>
  <si>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</si>
  <si>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</si>
  <si>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</si>
  <si>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</si>
  <si>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</si>
  <si>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</si>
  <si>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</si>
  <si>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</si>
  <si>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</si>
  <si>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</si>
  <si>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</si>
  <si>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</si>
  <si>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</si>
  <si>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</si>
  <si>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</si>
  <si>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</si>
  <si>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</si>
  <si>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</si>
  <si>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</si>
  <si>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</si>
  <si>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</si>
  <si>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</si>
  <si>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</si>
  <si>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</si>
  <si>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</si>
  <si>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</si>
  <si>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</si>
  <si>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</si>
  <si>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</si>
  <si>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</si>
  <si>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</si>
  <si>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</si>
  <si>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</si>
  <si>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</si>
  <si>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</si>
  <si>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</si>
  <si>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</si>
  <si>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</si>
  <si>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</si>
  <si>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</si>
  <si>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</si>
  <si>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</si>
  <si>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</si>
  <si>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</si>
  <si>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</si>
  <si>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</si>
  <si>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</si>
  <si>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</si>
  <si>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</si>
  <si>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</si>
  <si>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</si>
  <si>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</si>
  <si>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</si>
  <si>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</si>
  <si>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</si>
  <si>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</si>
  <si>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</si>
  <si>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</si>
  <si>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</si>
  <si>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</si>
  <si>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</si>
  <si>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</si>
  <si>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</si>
  <si>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</si>
  <si>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</si>
  <si>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</si>
  <si>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</si>
  <si>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</si>
  <si>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</si>
  <si>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</si>
  <si>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</si>
  <si>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</si>
  <si>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</si>
  <si>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</si>
  <si>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</si>
  <si>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</si>
  <si>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</si>
  <si>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</si>
  <si>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</si>
  <si>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</si>
  <si>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</si>
  <si>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</si>
  <si>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</si>
  <si>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</si>
  <si>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</si>
  <si>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</si>
  <si>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</si>
  <si>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</si>
  <si>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</si>
  <si>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</si>
  <si>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</si>
  <si>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</si>
  <si>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</si>
  <si>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</si>
  <si>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</si>
  <si>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</si>
  <si>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</si>
  <si>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</si>
  <si>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</si>
  <si>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</si>
  <si>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</si>
  <si>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</si>
  <si>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</si>
  <si>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</si>
  <si>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</si>
  <si>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</si>
  <si>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</si>
  <si>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</si>
  <si>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</si>
  <si>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</si>
  <si>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</si>
  <si>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</si>
  <si>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</si>
  <si>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</si>
  <si>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</si>
  <si>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</si>
  <si>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</si>
  <si>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</si>
  <si>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</si>
  <si>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</si>
  <si>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</si>
  <si>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</si>
  <si>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</si>
  <si>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</si>
  <si>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</si>
  <si>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</si>
  <si>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</si>
  <si>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</si>
  <si>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</si>
  <si>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</si>
  <si>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</si>
  <si>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</si>
  <si>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</si>
  <si>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</si>
  <si>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</si>
  <si>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</si>
  <si>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</si>
  <si>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</si>
  <si>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</si>
  <si>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</si>
  <si>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</si>
  <si>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</si>
  <si>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</si>
  <si>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</si>
  <si>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</si>
  <si>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</si>
  <si>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</si>
  <si>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</si>
  <si>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</si>
  <si>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</si>
  <si>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</si>
  <si>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</si>
  <si>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</si>
  <si>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</si>
  <si>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</si>
  <si>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</si>
  <si>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</si>
  <si>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</si>
  <si>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</si>
  <si>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</si>
  <si>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</si>
  <si>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</si>
  <si>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</si>
  <si>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</si>
  <si>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</si>
  <si>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</si>
  <si>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</si>
  <si>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</si>
  <si>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</si>
  <si>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</si>
  <si>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</si>
  <si>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</si>
  <si>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</si>
  <si>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</si>
  <si>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</si>
  <si>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</si>
  <si>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</si>
  <si>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</si>
  <si>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</si>
  <si>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</si>
  <si>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</si>
  <si>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</si>
  <si>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</si>
  <si>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</si>
  <si>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</si>
  <si>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</si>
  <si>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</si>
  <si>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</si>
  <si>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</si>
  <si>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</si>
  <si>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</si>
  <si>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</si>
  <si>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</si>
  <si>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</si>
  <si>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</si>
  <si>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</si>
  <si>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</si>
  <si>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</si>
  <si>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</si>
  <si>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</si>
  <si>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</si>
  <si>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</si>
  <si>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</si>
  <si>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</si>
  <si>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</si>
  <si>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</si>
  <si>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</si>
  <si>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</si>
  <si>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</si>
  <si>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</si>
  <si>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</si>
  <si>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</si>
  <si>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</si>
  <si>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</si>
  <si>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</si>
  <si>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</si>
  <si>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</si>
  <si>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</si>
  <si>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</si>
  <si>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</si>
  <si>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</si>
  <si>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</si>
  <si>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</si>
  <si>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</si>
  <si>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</si>
  <si>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</si>
  <si>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</si>
  <si>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</si>
  <si>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</si>
  <si>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</si>
  <si>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</si>
  <si>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</si>
  <si>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</si>
  <si>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</si>
  <si>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</si>
  <si>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</si>
  <si>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</si>
  <si>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</si>
  <si>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</si>
  <si>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</si>
  <si>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</si>
  <si>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</si>
  <si>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</si>
  <si>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</si>
  <si>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</si>
  <si>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</si>
  <si>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</si>
  <si>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</si>
  <si>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</si>
  <si>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</si>
  <si>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</si>
  <si>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</si>
  <si>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</si>
  <si>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</si>
  <si>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</si>
  <si>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</si>
  <si>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</si>
  <si>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</si>
  <si>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</si>
  <si>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</si>
  <si>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</si>
  <si>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</si>
  <si>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</si>
  <si>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</si>
  <si>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</si>
  <si>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</si>
  <si>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</si>
  <si>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</si>
  <si>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</si>
  <si>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</si>
  <si>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</si>
  <si>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</si>
  <si>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</si>
  <si>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</si>
  <si>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</si>
  <si>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</si>
  <si>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</si>
  <si>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</si>
  <si>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</si>
  <si>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</si>
  <si>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</si>
  <si>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</si>
  <si>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</si>
  <si>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</si>
  <si>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</si>
  <si>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</si>
  <si>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</si>
  <si>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</si>
  <si>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</si>
  <si>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</si>
  <si>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</si>
  <si>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</si>
  <si>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</si>
  <si>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</si>
  <si>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</si>
  <si>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</si>
  <si>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</si>
  <si>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</si>
  <si>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</si>
  <si>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</si>
  <si>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</si>
  <si>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</si>
  <si>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</si>
  <si>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</si>
  <si>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</si>
  <si>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</si>
  <si>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</si>
  <si>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</si>
  <si>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</si>
  <si>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</si>
  <si>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</si>
  <si>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</si>
  <si>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</si>
  <si>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</si>
  <si>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</si>
  <si>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</si>
  <si>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</si>
  <si>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</si>
  <si>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</si>
  <si>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</si>
  <si>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</si>
  <si>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</si>
  <si>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</si>
  <si>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</si>
  <si>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</si>
  <si>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</si>
  <si>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</si>
  <si>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</si>
  <si>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</si>
  <si>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</si>
  <si>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</si>
  <si>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</si>
  <si>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</si>
  <si>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</si>
  <si>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</si>
  <si>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</si>
  <si>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</si>
  <si>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</si>
  <si>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</si>
  <si>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</si>
  <si>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</si>
  <si>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</si>
  <si>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</si>
  <si>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</si>
  <si>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</si>
  <si>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</si>
  <si>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</si>
  <si>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</si>
  <si>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</si>
  <si>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</si>
  <si>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</si>
  <si>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</si>
  <si>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</si>
  <si>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</si>
  <si>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</si>
  <si>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</si>
  <si>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</si>
  <si>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</si>
  <si>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</si>
  <si>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</si>
  <si>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</si>
  <si>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</si>
  <si>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</si>
  <si>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</si>
  <si>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</si>
  <si>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</si>
  <si>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</si>
  <si>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</si>
  <si>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</si>
  <si>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</si>
  <si>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</si>
  <si>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</si>
  <si>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</si>
  <si>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</si>
  <si>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</si>
  <si>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</si>
  <si>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</si>
  <si>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</si>
  <si>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</si>
  <si>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</si>
  <si>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</si>
  <si>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</si>
  <si>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</si>
  <si>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</si>
  <si>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</si>
  <si>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</si>
  <si>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</si>
  <si>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</si>
  <si>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</si>
  <si>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</si>
  <si>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</si>
  <si>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</si>
  <si>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</si>
  <si>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</si>
  <si>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</si>
  <si>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</si>
  <si>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</si>
  <si>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</si>
  <si>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</si>
  <si>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</si>
  <si>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</si>
  <si>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</si>
  <si>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</si>
  <si>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</si>
  <si>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</si>
  <si>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</si>
  <si>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</si>
  <si>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</si>
  <si>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</si>
  <si>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</si>
  <si>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</si>
  <si>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</si>
  <si>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</si>
  <si>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</si>
  <si>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</si>
  <si>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</si>
  <si>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</si>
  <si>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</si>
  <si>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</si>
  <si>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</si>
  <si>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</si>
  <si>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</si>
  <si>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</si>
  <si>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</si>
  <si>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</si>
  <si>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</si>
  <si>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</si>
  <si>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</si>
  <si>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</si>
  <si>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</si>
  <si>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</si>
  <si>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</si>
  <si>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</si>
  <si>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</si>
  <si>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</si>
  <si>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</si>
  <si>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</si>
  <si>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</si>
  <si>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</si>
  <si>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</si>
  <si>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</si>
  <si>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</si>
  <si>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</si>
  <si>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</si>
  <si>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</si>
  <si>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</si>
  <si>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</si>
  <si>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</si>
  <si>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</si>
  <si>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</si>
  <si>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</si>
  <si>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</si>
  <si>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</si>
  <si>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</si>
  <si>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</si>
  <si>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</si>
  <si>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</si>
  <si>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</si>
  <si>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</si>
  <si>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</si>
  <si>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</si>
  <si>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</si>
  <si>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</si>
  <si>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</si>
  <si>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</si>
  <si>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</si>
  <si>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</si>
  <si>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</si>
  <si>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</si>
  <si>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</si>
  <si>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</si>
  <si>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</si>
  <si>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</si>
  <si>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</si>
  <si>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</si>
  <si>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</si>
  <si>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</si>
  <si>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</si>
  <si>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</si>
  <si>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</si>
  <si>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</si>
  <si>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</si>
  <si>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</si>
  <si>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</si>
  <si>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</si>
  <si>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</si>
  <si>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</si>
  <si>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</si>
  <si>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</si>
  <si>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</si>
  <si>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</si>
  <si>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</si>
  <si>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</si>
  <si>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</si>
  <si>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</si>
  <si>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</si>
  <si>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</si>
  <si>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</si>
  <si>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</si>
  <si>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</si>
  <si>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</si>
  <si>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</si>
  <si>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</si>
  <si>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</si>
  <si>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</si>
  <si>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</si>
  <si>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</si>
  <si>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</si>
  <si>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</si>
  <si>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</si>
  <si>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</si>
  <si>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</si>
  <si>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</si>
  <si>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</si>
  <si>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</si>
  <si>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</si>
  <si>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</si>
  <si>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</si>
  <si>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</si>
  <si>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</si>
  <si>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</si>
  <si>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</si>
  <si>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</si>
  <si>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</si>
  <si>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</si>
  <si>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</si>
  <si>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</si>
  <si>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</si>
  <si>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</si>
  <si>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</si>
  <si>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</si>
  <si>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</si>
  <si>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</si>
  <si>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</si>
  <si>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</si>
  <si>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</si>
  <si>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</si>
  <si>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</si>
  <si>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</si>
  <si>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</si>
  <si>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</si>
  <si>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</si>
  <si>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</si>
  <si>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</si>
  <si>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</si>
  <si>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</si>
  <si>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</si>
  <si>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</si>
  <si>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</si>
  <si>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</si>
  <si>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</si>
  <si>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</si>
  <si>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</si>
  <si>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</si>
  <si>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</si>
  <si>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</si>
  <si>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</si>
  <si>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</si>
  <si>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</si>
  <si>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</si>
  <si>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</si>
  <si>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</si>
  <si>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</si>
  <si>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</si>
  <si>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</si>
  <si>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</si>
  <si>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</si>
  <si>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</si>
  <si>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</si>
  <si>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</si>
  <si>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</si>
  <si>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</si>
  <si>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</si>
  <si>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</si>
  <si>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</si>
  <si>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</si>
  <si>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</si>
  <si>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</si>
  <si>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</si>
  <si>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</si>
  <si>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</si>
  <si>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</si>
  <si>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</si>
  <si>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</si>
  <si>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</si>
  <si>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</si>
  <si>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</si>
  <si>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</si>
  <si>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</si>
  <si>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</si>
  <si>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</si>
  <si>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</si>
  <si>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</si>
  <si>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</si>
  <si>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</si>
  <si>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</si>
  <si>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</si>
  <si>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</si>
  <si>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</si>
  <si>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</si>
  <si>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</si>
  <si>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</si>
  <si>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</si>
  <si>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</si>
  <si>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</si>
  <si>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</si>
  <si>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</si>
  <si>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</si>
  <si>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</si>
  <si>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</si>
  <si>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</si>
  <si>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</si>
  <si>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</si>
  <si>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</si>
  <si>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</si>
  <si>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</si>
  <si>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</si>
  <si>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</si>
  <si>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</si>
  <si>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</si>
  <si>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</si>
  <si>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</si>
  <si>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</si>
  <si>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</si>
  <si>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</si>
  <si>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</si>
  <si>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</si>
  <si>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</si>
  <si>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</si>
  <si>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</si>
  <si>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</si>
  <si>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</si>
  <si>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</si>
  <si>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</si>
  <si>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</si>
  <si>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</si>
  <si>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</si>
  <si>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</si>
  <si>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</si>
  <si>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</si>
  <si>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</si>
  <si>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</si>
  <si>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</si>
  <si>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</si>
  <si>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</si>
  <si>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</si>
  <si>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</si>
  <si>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</si>
  <si>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</si>
  <si>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</si>
  <si>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</si>
  <si>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</si>
  <si>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</si>
  <si>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</si>
  <si>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</si>
  <si>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</si>
  <si>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</si>
  <si>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</si>
  <si>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</si>
  <si>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</si>
  <si>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</si>
  <si>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</si>
  <si>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</si>
  <si>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</si>
  <si>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</si>
  <si>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</si>
  <si>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</si>
  <si>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</si>
  <si>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</si>
  <si>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</si>
  <si>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</si>
  <si>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</si>
  <si>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</si>
  <si>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</si>
  <si>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</si>
  <si>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</si>
  <si>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</si>
  <si>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</si>
  <si>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</si>
  <si>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</si>
  <si>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</si>
  <si>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</si>
  <si>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</si>
  <si>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</si>
  <si>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</si>
  <si>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</si>
  <si>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</si>
  <si>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</si>
  <si>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</si>
  <si>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</si>
  <si>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</si>
  <si>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</si>
  <si>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</si>
  <si>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</si>
  <si>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</si>
  <si>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</si>
  <si>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</si>
  <si>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</si>
  <si>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</si>
  <si>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</si>
  <si>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</si>
  <si>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</si>
  <si>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</si>
  <si>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</si>
  <si>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</si>
  <si>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</si>
  <si>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</si>
  <si>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</si>
  <si>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</si>
  <si>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</si>
  <si>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</si>
  <si>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</si>
  <si>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</si>
  <si>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</si>
  <si>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</si>
  <si>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</si>
  <si>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</si>
  <si>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</si>
  <si>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</si>
  <si>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</si>
  <si>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</si>
  <si>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</si>
  <si>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</si>
  <si>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</si>
  <si>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</si>
  <si>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</si>
  <si>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</si>
  <si>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</si>
  <si>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</si>
  <si>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</si>
  <si>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</si>
  <si>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</si>
  <si>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</si>
  <si>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</si>
  <si>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</si>
  <si>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</si>
  <si>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</si>
  <si>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</si>
  <si>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</si>
  <si>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</si>
  <si>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</si>
  <si>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</si>
  <si>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</si>
  <si>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</si>
  <si>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</si>
  <si>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</si>
  <si>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</si>
  <si>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</si>
  <si>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</si>
  <si>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</si>
  <si>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</si>
  <si>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</si>
  <si>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</si>
  <si>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</si>
  <si>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</si>
  <si>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</si>
  <si>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</si>
  <si>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</si>
  <si>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</si>
  <si>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</si>
  <si>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</si>
  <si>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</si>
  <si>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</si>
  <si>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</si>
  <si>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</si>
  <si>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</si>
  <si>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</si>
  <si>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</si>
  <si>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</si>
  <si>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</si>
  <si>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</si>
  <si>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</si>
  <si>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</si>
  <si>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</si>
  <si>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</si>
  <si>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</si>
  <si>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</si>
  <si>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</si>
  <si>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</si>
  <si>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</si>
  <si>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</si>
  <si>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</si>
  <si>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</si>
  <si>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</si>
  <si>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</si>
  <si>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</si>
  <si>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</si>
  <si>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</si>
  <si>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</si>
  <si>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</si>
  <si>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</si>
  <si>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</si>
  <si>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</si>
  <si>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</si>
  <si>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</si>
  <si>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</si>
  <si>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</si>
  <si>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</si>
  <si>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</si>
  <si>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</si>
  <si>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</si>
  <si>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</si>
  <si>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</si>
  <si>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</si>
  <si>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</si>
  <si>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</si>
  <si>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</si>
  <si>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</si>
  <si>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</si>
  <si>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</si>
  <si>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</si>
  <si>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</si>
  <si>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</si>
  <si>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</si>
  <si>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</si>
  <si>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</si>
  <si>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</si>
  <si>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</si>
  <si>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</si>
  <si>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</si>
  <si>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</si>
  <si>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</si>
  <si>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</si>
  <si>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</si>
  <si>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</si>
  <si>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</si>
  <si>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</si>
  <si>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</si>
  <si>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</si>
  <si>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</si>
  <si>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</si>
  <si>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</si>
  <si>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</si>
  <si>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</si>
  <si>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</si>
  <si>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</si>
  <si>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</si>
  <si>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</si>
  <si>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</si>
  <si>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</si>
  <si>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</si>
  <si>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</si>
  <si>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</si>
  <si>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</si>
  <si>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</si>
  <si>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</si>
  <si>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</si>
  <si>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</si>
  <si>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</si>
  <si>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</si>
  <si>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</si>
  <si>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</si>
  <si>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</si>
  <si>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</si>
  <si>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</si>
  <si>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</si>
  <si>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</si>
  <si>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</si>
  <si>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</si>
  <si>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</si>
  <si>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</si>
  <si>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</si>
  <si>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</si>
  <si>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</si>
  <si>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</si>
  <si>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</si>
  <si>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</si>
  <si>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</si>
  <si>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</si>
  <si>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</si>
  <si>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</si>
  <si>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</si>
  <si>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</si>
  <si>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</si>
  <si>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</si>
  <si>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</si>
  <si>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</si>
  <si>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</si>
  <si>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</si>
  <si>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</si>
  <si>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</si>
  <si>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</si>
  <si>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</si>
  <si>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</si>
  <si>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</si>
  <si>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</si>
  <si>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</si>
  <si>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</si>
  <si>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</si>
  <si>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</si>
  <si>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</si>
  <si>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</si>
  <si>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</si>
  <si>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</si>
  <si>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</si>
  <si>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</si>
  <si>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</si>
  <si>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</si>
  <si>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</si>
  <si>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</si>
  <si>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</si>
  <si>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</si>
  <si>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</si>
  <si>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</si>
  <si>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</si>
  <si>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</si>
  <si>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</si>
  <si>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</si>
  <si>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</si>
  <si>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</si>
  <si>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</si>
  <si>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</si>
  <si>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</si>
  <si>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</si>
  <si>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</si>
  <si>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</si>
  <si>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</si>
  <si>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</si>
  <si>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</si>
  <si>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</si>
  <si>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</si>
  <si>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</si>
  <si>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</si>
  <si>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</si>
  <si>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</si>
  <si>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</si>
  <si>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</si>
  <si>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</si>
  <si>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</si>
  <si>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</si>
  <si>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</si>
  <si>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</si>
  <si>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</si>
  <si>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</si>
  <si>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</si>
  <si>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</si>
  <si>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</si>
  <si>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</si>
  <si>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</si>
  <si>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</si>
  <si>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</si>
  <si>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</si>
  <si>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</si>
  <si>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</si>
  <si>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</si>
  <si>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</si>
  <si>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</si>
  <si>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</si>
  <si>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</si>
  <si>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</si>
  <si>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</si>
  <si>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</si>
  <si>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</si>
  <si>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</si>
  <si>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</si>
  <si>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</si>
  <si>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</si>
  <si>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</si>
  <si>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</si>
  <si>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</si>
  <si>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</si>
  <si>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</si>
  <si>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</si>
  <si>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</si>
  <si>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</si>
  <si>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</si>
  <si>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</si>
  <si>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</si>
  <si>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</si>
  <si>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</si>
  <si>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</si>
  <si>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</si>
  <si>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</si>
  <si>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</si>
  <si>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</si>
  <si>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</si>
  <si>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</si>
  <si>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</si>
  <si>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</si>
  <si>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</si>
  <si>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</si>
  <si>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</si>
  <si>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</si>
  <si>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</si>
  <si>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</si>
  <si>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</si>
  <si>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</si>
  <si>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</si>
  <si>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</si>
  <si>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</si>
  <si>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</si>
  <si>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</si>
  <si>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</si>
  <si>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</si>
  <si>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</si>
  <si>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</si>
  <si>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</si>
  <si>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</si>
  <si>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</si>
  <si>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</si>
  <si>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</si>
  <si>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</si>
  <si>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</si>
  <si>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</si>
  <si>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</si>
  <si>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</si>
  <si>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</si>
  <si>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</si>
  <si>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</si>
  <si>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</si>
  <si>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</si>
  <si>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</si>
  <si>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</si>
  <si>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</si>
  <si>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</si>
  <si>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</si>
  <si>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</si>
  <si>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</si>
  <si>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</si>
  <si>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</si>
  <si>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</si>
  <si>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</si>
  <si>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</si>
  <si>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</si>
  <si>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</si>
  <si>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</si>
  <si>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</si>
  <si>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</si>
  <si>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</si>
  <si>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</si>
  <si>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</si>
  <si>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</si>
  <si>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</si>
  <si>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</si>
  <si>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</si>
  <si>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</si>
  <si>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</si>
  <si>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</si>
  <si>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</si>
  <si>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</si>
  <si>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</si>
  <si>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</si>
  <si>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</si>
  <si>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</si>
  <si>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</si>
  <si>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</si>
  <si>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</si>
  <si>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</si>
  <si>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</si>
  <si>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</si>
  <si>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</si>
  <si>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</si>
  <si>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</si>
  <si>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</si>
  <si>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</si>
  <si>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</si>
  <si>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</si>
  <si>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</si>
  <si>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</si>
  <si>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</si>
  <si>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</si>
  <si>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</si>
  <si>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</si>
  <si>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</si>
  <si>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</si>
  <si>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</si>
  <si>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</si>
  <si>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</si>
  <si>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</si>
  <si>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</si>
  <si>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</si>
  <si>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</si>
  <si>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</si>
  <si>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</si>
  <si>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</si>
  <si>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</si>
  <si>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</si>
  <si>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</si>
  <si>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</si>
  <si>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</si>
  <si>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</si>
  <si>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</si>
  <si>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</si>
  <si>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</si>
  <si>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</si>
  <si>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</si>
  <si>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</si>
  <si>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</si>
  <si>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</si>
  <si>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</si>
  <si>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</si>
  <si>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</si>
  <si>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</si>
  <si>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</si>
  <si>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</si>
  <si>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</si>
  <si>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</si>
  <si>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</si>
  <si>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</si>
  <si>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</si>
  <si>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</si>
  <si>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</si>
  <si>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</si>
  <si>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</si>
  <si>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</si>
  <si>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</si>
  <si>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</si>
  <si>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</si>
  <si>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</si>
  <si>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</si>
  <si>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</si>
  <si>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</si>
  <si>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</si>
  <si>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</si>
  <si>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</si>
  <si>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</si>
  <si>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</si>
  <si>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</si>
  <si>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</si>
  <si>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</si>
  <si>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</si>
  <si>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</si>
  <si>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</si>
  <si>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</si>
  <si>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</si>
  <si>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</si>
  <si>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</si>
  <si>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</si>
  <si>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</si>
  <si>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</si>
  <si>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</si>
  <si>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</si>
  <si>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</si>
  <si>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</si>
  <si>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</si>
  <si>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</si>
  <si>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</si>
  <si>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</si>
  <si>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</si>
  <si>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</si>
  <si>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</si>
  <si>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</si>
  <si>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</si>
  <si>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</si>
  <si>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</si>
  <si>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</si>
  <si>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</si>
  <si>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</si>
  <si>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</si>
  <si>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</si>
  <si>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</si>
  <si>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</si>
  <si>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</si>
  <si>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</si>
  <si>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</si>
  <si>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</si>
  <si>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</si>
  <si>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</si>
  <si>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</si>
  <si>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</si>
  <si>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</si>
  <si>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</si>
  <si>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</si>
  <si>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</si>
  <si>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</si>
  <si>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</si>
  <si>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</si>
  <si>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</si>
  <si>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</si>
  <si>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</si>
  <si>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</si>
  <si>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</si>
  <si>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</si>
  <si>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</si>
  <si>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</si>
  <si>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</si>
  <si>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</si>
  <si>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</si>
  <si>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</si>
  <si>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</si>
  <si>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</si>
  <si>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</si>
  <si>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</si>
  <si>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</si>
  <si>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</si>
  <si>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</si>
  <si>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</si>
  <si>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</si>
  <si>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</si>
  <si>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</si>
  <si>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</si>
  <si>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</si>
  <si>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</si>
  <si>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</si>
  <si>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</si>
  <si>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</si>
  <si>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</si>
  <si>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</si>
  <si>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</si>
  <si>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</si>
  <si>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</si>
  <si>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</si>
  <si>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</si>
  <si>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</si>
  <si>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</si>
  <si>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</si>
  <si>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</si>
  <si>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</si>
  <si>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</si>
  <si>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</si>
  <si>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</si>
  <si>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</si>
  <si>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</si>
  <si>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</si>
  <si>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</si>
  <si>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</si>
  <si>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</si>
  <si>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</si>
  <si>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</si>
  <si>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</si>
  <si>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</si>
  <si>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</si>
  <si>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</si>
  <si>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</si>
  <si>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</si>
  <si>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</si>
  <si>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</si>
  <si>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</si>
  <si>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</si>
  <si>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</si>
  <si>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</si>
  <si>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</si>
  <si>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</si>
  <si>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</si>
  <si>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</si>
  <si>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</si>
  <si>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</si>
  <si>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</si>
  <si>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</si>
  <si>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</si>
  <si>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</si>
  <si>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</si>
  <si>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</si>
  <si>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</si>
  <si>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</si>
  <si>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</si>
  <si>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</si>
  <si>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</si>
  <si>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</si>
  <si>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</si>
  <si>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</si>
  <si>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</si>
  <si>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</si>
  <si>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</si>
  <si>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</si>
  <si>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</si>
  <si>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</si>
  <si>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</si>
  <si>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</si>
  <si>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</si>
  <si>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</si>
  <si>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</si>
  <si>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</si>
  <si>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</si>
  <si>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</si>
  <si>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</si>
  <si>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</si>
  <si>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</si>
  <si>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</si>
  <si>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</si>
  <si>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</si>
  <si>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</si>
  <si>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</si>
  <si>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</si>
  <si>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</si>
  <si>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</si>
  <si>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</si>
  <si>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</si>
  <si>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</si>
  <si>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</si>
  <si>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</si>
  <si>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</si>
  <si>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</si>
  <si>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</si>
  <si>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</si>
  <si>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</si>
  <si>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</si>
  <si>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</si>
  <si>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</si>
  <si>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</si>
  <si>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</si>
  <si>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</si>
  <si>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</si>
  <si>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</si>
  <si>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</si>
  <si>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</si>
  <si>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</si>
  <si>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</si>
  <si>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</si>
  <si>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</si>
  <si>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</si>
  <si>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</si>
  <si>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</si>
  <si>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</si>
  <si>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</si>
  <si>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</si>
  <si>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</si>
  <si>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</si>
  <si>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</si>
  <si>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</si>
  <si>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</si>
  <si>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</si>
  <si>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</si>
  <si>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</si>
  <si>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</si>
  <si>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</si>
  <si>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</si>
  <si>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</si>
  <si>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</si>
  <si>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</si>
  <si>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</si>
  <si>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</si>
  <si>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</si>
  <si>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</si>
  <si>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</si>
  <si>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</si>
  <si>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</si>
  <si>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</si>
  <si>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</si>
  <si>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</si>
  <si>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</si>
  <si>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</si>
  <si>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</si>
  <si>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</si>
  <si>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</si>
  <si>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</si>
  <si>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</si>
  <si>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</si>
  <si>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</si>
  <si>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</si>
  <si>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</si>
  <si>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</si>
  <si>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</si>
  <si>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</si>
  <si>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</si>
  <si>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</si>
  <si>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</si>
  <si>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</si>
  <si>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</si>
  <si>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</si>
  <si>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</si>
  <si>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</si>
  <si>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</si>
  <si>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</si>
  <si>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</si>
  <si>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</si>
  <si>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</si>
  <si>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</si>
  <si>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</si>
  <si>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</si>
  <si>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</si>
  <si>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</si>
  <si>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</si>
  <si>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</si>
  <si>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</si>
  <si>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</si>
  <si>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</si>
  <si>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</si>
  <si>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</si>
  <si>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</si>
  <si>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</si>
  <si>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</si>
  <si>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</si>
  <si>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</si>
  <si>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</si>
  <si>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</si>
  <si>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</si>
  <si>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</si>
  <si>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</si>
  <si>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</si>
  <si>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</si>
  <si>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</si>
  <si>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</si>
  <si>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</si>
  <si>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</si>
  <si>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</si>
  <si>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</si>
  <si>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</si>
  <si>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</si>
  <si>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</si>
  <si>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</si>
  <si>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</si>
  <si>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</si>
  <si>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</si>
  <si>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</si>
  <si>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</si>
  <si>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</si>
  <si>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</si>
  <si>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</si>
  <si>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</si>
  <si>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</si>
  <si>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</si>
  <si>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</si>
  <si>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</si>
  <si>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</si>
  <si>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</si>
  <si>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</si>
  <si>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</si>
  <si>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</si>
  <si>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</si>
  <si>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</si>
  <si>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</si>
  <si>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</si>
  <si>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</si>
  <si>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</si>
  <si>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</si>
  <si>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</si>
  <si>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</si>
  <si>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</si>
  <si>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</si>
  <si>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</si>
  <si>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</si>
  <si>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</si>
  <si>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</si>
  <si>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</si>
  <si>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</si>
  <si>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</si>
  <si>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</si>
  <si>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</si>
  <si>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</si>
  <si>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</si>
  <si>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</si>
  <si>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</si>
  <si>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</si>
  <si>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</si>
  <si>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</si>
  <si>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</si>
  <si>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</si>
  <si>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</si>
  <si>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</si>
  <si>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</si>
  <si>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</si>
  <si>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</si>
  <si>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</si>
  <si>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</si>
  <si>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</si>
  <si>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</si>
  <si>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</si>
  <si>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</si>
  <si>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</si>
  <si>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</si>
  <si>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</si>
  <si>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</si>
  <si>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</si>
  <si>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</si>
  <si>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</si>
  <si>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</si>
  <si>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</si>
  <si>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</si>
  <si>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</si>
  <si>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</si>
  <si>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</si>
  <si>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</si>
  <si>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</si>
  <si>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</si>
  <si>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</si>
  <si>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</si>
  <si>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</si>
  <si>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</si>
  <si>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</si>
  <si>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</si>
  <si>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</si>
  <si>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</si>
  <si>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</si>
  <si>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</si>
  <si>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</si>
  <si>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</si>
  <si>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</si>
  <si>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</si>
  <si>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</si>
  <si>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</si>
  <si>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</si>
  <si>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</si>
  <si>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</si>
  <si>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</si>
  <si>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</si>
  <si>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</si>
  <si>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</si>
  <si>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</si>
  <si>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</si>
  <si>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</si>
  <si>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</si>
  <si>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</si>
  <si>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</si>
  <si>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</si>
  <si>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</si>
  <si>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</si>
  <si>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</si>
  <si>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</si>
  <si>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</si>
  <si>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</si>
  <si>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</si>
  <si>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</si>
  <si>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</si>
  <si>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</si>
  <si>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</si>
  <si>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</si>
  <si>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</si>
  <si>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</si>
  <si>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</si>
  <si>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</si>
  <si>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</si>
  <si>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</si>
  <si>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</si>
  <si>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</si>
  <si>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</si>
  <si>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</si>
  <si>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</si>
  <si>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</si>
  <si>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</si>
  <si>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</si>
  <si>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</si>
  <si>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</si>
  <si>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</si>
  <si>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</si>
  <si>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</si>
  <si>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</si>
  <si>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</si>
  <si>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</si>
  <si>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</si>
  <si>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</si>
  <si>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</si>
  <si>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</si>
  <si>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</si>
  <si>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</si>
  <si>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</si>
  <si>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</si>
  <si>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</si>
  <si>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</si>
  <si>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</si>
  <si>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</si>
  <si>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</si>
  <si>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</si>
  <si>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</si>
  <si>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</si>
  <si>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</si>
  <si>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</si>
  <si>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</si>
  <si>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</si>
  <si>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</si>
  <si>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</si>
  <si>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</si>
  <si>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</si>
  <si>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</si>
  <si>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</si>
  <si>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</si>
  <si>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</si>
  <si>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</si>
  <si>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</si>
  <si>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</si>
  <si>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</si>
  <si>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</si>
  <si>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</si>
  <si>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</si>
  <si>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</si>
  <si>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</si>
  <si>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</si>
  <si>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</si>
  <si>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</si>
  <si>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</si>
  <si>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</si>
  <si>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</si>
  <si>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</si>
  <si>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</si>
  <si>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</si>
  <si>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</si>
  <si>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</si>
  <si>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</si>
  <si>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</si>
  <si>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</si>
  <si>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</si>
  <si>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</si>
  <si>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</si>
  <si>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</si>
  <si>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</si>
  <si>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</si>
  <si>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</si>
  <si>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</si>
  <si>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</si>
  <si>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</si>
  <si>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</si>
  <si>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</si>
  <si>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</si>
  <si>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</si>
  <si>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</si>
  <si>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</si>
  <si>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</si>
  <si>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</si>
  <si>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</si>
  <si>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</si>
  <si>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</si>
  <si>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</si>
  <si>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</si>
  <si>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</si>
  <si>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</si>
  <si>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</si>
  <si>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</si>
  <si>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</si>
  <si>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</si>
  <si>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</si>
  <si>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</si>
  <si>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</si>
  <si>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</si>
  <si>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</si>
  <si>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</si>
  <si>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</si>
  <si>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</si>
  <si>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</si>
  <si>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</si>
  <si>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</si>
  <si>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</si>
  <si>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</si>
  <si>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</si>
  <si>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</si>
  <si>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</si>
  <si>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</si>
  <si>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</si>
  <si>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</si>
  <si>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</si>
  <si>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</si>
  <si>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</si>
  <si>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</si>
  <si>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</si>
  <si>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</si>
  <si>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</si>
  <si>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</si>
  <si>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</si>
  <si>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</si>
  <si>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</si>
  <si>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</si>
  <si>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</si>
  <si>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</si>
  <si>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</si>
  <si>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</si>
  <si>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</si>
  <si>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</si>
  <si>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</si>
  <si>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</si>
  <si>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</si>
  <si>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</si>
  <si>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</si>
  <si>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</si>
  <si>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</si>
  <si>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</si>
  <si>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</si>
  <si>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</si>
  <si>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</si>
  <si>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</si>
  <si>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</si>
  <si>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</si>
  <si>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</si>
  <si>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</si>
  <si>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</si>
  <si>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</si>
  <si>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</si>
  <si>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</si>
  <si>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</si>
  <si>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</si>
  <si>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</si>
  <si>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</si>
  <si>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</si>
  <si>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</si>
  <si>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</si>
  <si>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</si>
  <si>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</si>
  <si>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</si>
  <si>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</si>
  <si>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</si>
  <si>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</si>
  <si>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</si>
  <si>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</si>
  <si>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</si>
  <si>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</si>
  <si>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</si>
  <si>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</si>
  <si>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</si>
  <si>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</si>
  <si>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</si>
  <si>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</si>
  <si>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</si>
  <si>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</si>
  <si>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</si>
  <si>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</si>
  <si>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</si>
  <si>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</si>
  <si>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</si>
  <si>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</si>
  <si>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</si>
  <si>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</si>
  <si>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</si>
  <si>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</si>
  <si>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</si>
  <si>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</si>
  <si>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</si>
  <si>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</si>
  <si>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</si>
  <si>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</si>
  <si>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</si>
  <si>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</si>
  <si>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</si>
  <si>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</si>
  <si>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</si>
  <si>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</si>
  <si>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</si>
  <si>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</si>
  <si>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</si>
  <si>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</si>
  <si>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</si>
  <si>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</si>
  <si>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</si>
  <si>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</si>
  <si>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</si>
  <si>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</si>
  <si>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</si>
  <si>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</si>
  <si>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</si>
  <si>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</si>
  <si>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</si>
  <si>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</si>
  <si>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</si>
  <si>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</si>
  <si>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</si>
  <si>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</si>
  <si>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</si>
  <si>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</si>
  <si>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</si>
  <si>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</si>
  <si>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</si>
  <si>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</si>
  <si>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</si>
  <si>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</si>
  <si>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</si>
  <si>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</si>
  <si>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</si>
  <si>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</si>
  <si>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</si>
  <si>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</si>
  <si>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</si>
  <si>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</si>
  <si>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</si>
  <si>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</si>
  <si>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</si>
  <si>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</si>
  <si>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</si>
  <si>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</si>
  <si>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</si>
  <si>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</si>
  <si>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</si>
  <si>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</si>
  <si>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</si>
  <si>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</si>
  <si>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</si>
  <si>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</si>
  <si>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</si>
  <si>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</si>
  <si>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</si>
  <si>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</si>
  <si>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</si>
  <si>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</si>
  <si>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</si>
  <si>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</si>
  <si>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</si>
  <si>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</si>
  <si>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</si>
  <si>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</si>
  <si>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</si>
  <si>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</si>
  <si>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</si>
  <si>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</si>
  <si>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</si>
  <si>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</si>
  <si>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</si>
  <si>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</si>
  <si>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</si>
  <si>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</si>
  <si>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</si>
  <si>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</si>
  <si>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</si>
  <si>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</si>
  <si>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</si>
  <si>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</si>
  <si>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</si>
  <si>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</si>
  <si>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</si>
  <si>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</si>
  <si>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</si>
  <si>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</si>
  <si>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</si>
  <si>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</si>
  <si>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</si>
  <si>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</si>
  <si>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</si>
  <si>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</si>
  <si>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</si>
  <si>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</si>
  <si>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</si>
  <si>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</si>
  <si>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</si>
  <si>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</si>
  <si>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</si>
  <si>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</si>
  <si>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</si>
  <si>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</si>
  <si>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</si>
  <si>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</si>
  <si>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</si>
  <si>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</si>
  <si>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</si>
  <si>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</si>
  <si>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</si>
  <si>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</si>
  <si>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</si>
  <si>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</si>
  <si>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</si>
  <si>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</si>
  <si>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</si>
  <si>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</si>
  <si>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</si>
  <si>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</si>
  <si>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</si>
  <si>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</si>
  <si>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</si>
  <si>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</si>
  <si>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</si>
  <si>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</si>
  <si>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</si>
  <si>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</si>
  <si>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</si>
  <si>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</si>
  <si>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</si>
  <si>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</si>
  <si>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</si>
  <si>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</si>
  <si>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</si>
  <si>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</si>
  <si>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</si>
  <si>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</si>
  <si>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</si>
  <si>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</si>
  <si>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</si>
  <si>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</si>
  <si>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</si>
  <si>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</si>
  <si>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</si>
  <si>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</si>
  <si>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</si>
  <si>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</si>
  <si>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</si>
  <si>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</si>
  <si>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</si>
  <si>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</si>
  <si>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</si>
  <si>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</si>
  <si>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</si>
  <si>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</si>
  <si>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</si>
  <si>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</si>
  <si>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</si>
  <si>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</si>
  <si>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</si>
  <si>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</si>
  <si>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</si>
  <si>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</si>
  <si>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</si>
  <si>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</si>
  <si>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</si>
  <si>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</si>
  <si>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</si>
  <si>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</si>
  <si>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</si>
  <si>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</si>
  <si>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</si>
  <si>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</si>
  <si>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</si>
  <si>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</si>
  <si>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</si>
  <si>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</si>
  <si>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</si>
  <si>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</si>
  <si>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</si>
  <si>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</si>
  <si>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</si>
  <si>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</si>
  <si>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</si>
  <si>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</si>
  <si>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</si>
  <si>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</si>
  <si>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</si>
  <si>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</si>
  <si>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</si>
  <si>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</si>
  <si>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</si>
  <si>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</si>
  <si>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</si>
  <si>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</si>
  <si>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</si>
  <si>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</si>
  <si>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</si>
  <si>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</si>
  <si>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</si>
  <si>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</si>
  <si>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</si>
  <si>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</si>
  <si>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</si>
  <si>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</si>
  <si>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</si>
  <si>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</si>
  <si>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</si>
  <si>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</si>
  <si>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</si>
  <si>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</si>
  <si>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</si>
  <si>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</si>
  <si>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</si>
  <si>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</si>
  <si>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</si>
  <si>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</si>
  <si>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</si>
  <si>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</si>
  <si>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</si>
  <si>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</si>
  <si>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</si>
  <si>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</si>
  <si>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</si>
  <si>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</si>
  <si>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</si>
  <si>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</si>
  <si>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</si>
  <si>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</si>
  <si>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</si>
  <si>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</si>
  <si>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</si>
  <si>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</si>
  <si>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</si>
  <si>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</si>
  <si>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</si>
  <si>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</si>
  <si>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</si>
  <si>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</si>
  <si>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</si>
  <si>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</si>
  <si>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</si>
  <si>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</si>
  <si>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</si>
  <si>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</si>
  <si>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</si>
  <si>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</si>
  <si>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</si>
  <si>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</si>
  <si>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</si>
  <si>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</si>
  <si>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</si>
  <si>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</si>
  <si>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</si>
  <si>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</si>
  <si>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</si>
  <si>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</si>
  <si>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</si>
  <si>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</si>
  <si>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</si>
  <si>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</si>
  <si>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</si>
  <si>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</si>
  <si>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</si>
  <si>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</si>
  <si>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</si>
  <si>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</si>
  <si>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</si>
  <si>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</si>
  <si>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</si>
  <si>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</si>
  <si>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</si>
  <si>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</si>
  <si>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</si>
  <si>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</si>
  <si>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</si>
  <si>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</si>
  <si>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</si>
  <si>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</si>
  <si>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</si>
  <si>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</si>
  <si>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</si>
  <si>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</si>
  <si>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</si>
  <si>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</si>
  <si>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</si>
  <si>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</si>
  <si>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</si>
  <si>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</si>
  <si>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</si>
  <si>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</si>
  <si>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</si>
  <si>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</si>
  <si>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</si>
  <si>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</si>
  <si>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</si>
  <si>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</si>
  <si>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</si>
  <si>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</si>
  <si>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</si>
  <si>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</si>
  <si>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</si>
  <si>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</si>
  <si>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</si>
  <si>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</si>
  <si>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</si>
  <si>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</si>
  <si>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</si>
  <si>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</si>
  <si>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</si>
  <si>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</si>
  <si>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</si>
  <si>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</si>
  <si>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</si>
  <si>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</si>
  <si>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</si>
  <si>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</si>
  <si>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</si>
  <si>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</si>
  <si>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</si>
  <si>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</si>
  <si>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</si>
  <si>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</si>
  <si>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</si>
  <si>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</si>
  <si>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</si>
  <si>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</si>
  <si>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</si>
  <si>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</si>
  <si>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</si>
  <si>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</si>
  <si>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</si>
  <si>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</si>
  <si>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</si>
  <si>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</si>
  <si>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</si>
  <si>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</si>
  <si>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</si>
  <si>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</si>
  <si>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</si>
  <si>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</si>
  <si>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</si>
  <si>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</si>
  <si>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</si>
  <si>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</si>
  <si>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</si>
  <si>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</si>
  <si>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</si>
  <si>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</si>
  <si>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</si>
  <si>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</si>
  <si>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</si>
  <si>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</si>
  <si>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</si>
  <si>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</si>
  <si>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</si>
  <si>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</si>
  <si>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</si>
  <si>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</si>
  <si>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</si>
  <si>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</si>
  <si>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</si>
  <si>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</si>
  <si>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</si>
  <si>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</si>
  <si>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</si>
  <si>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</si>
  <si>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</si>
  <si>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</si>
  <si>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</si>
  <si>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</si>
  <si>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</si>
  <si>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</si>
  <si>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</si>
  <si>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</si>
  <si>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</si>
  <si>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</si>
  <si>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</si>
  <si>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</si>
  <si>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</si>
  <si>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</si>
  <si>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</si>
  <si>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</si>
  <si>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</si>
  <si>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</si>
  <si>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</si>
  <si>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</si>
  <si>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</si>
  <si>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</si>
  <si>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</si>
  <si>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</si>
  <si>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</si>
  <si>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</si>
  <si>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</si>
  <si>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</si>
  <si>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</si>
  <si>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</si>
  <si>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</si>
  <si>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</si>
  <si>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</si>
  <si>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</si>
  <si>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</si>
  <si>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</si>
  <si>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</si>
  <si>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</si>
  <si>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</si>
  <si>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</si>
  <si>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</si>
  <si>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</si>
  <si>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</si>
  <si>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</si>
  <si>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</si>
  <si>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</si>
  <si>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</si>
  <si>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</si>
  <si>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</si>
  <si>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</si>
  <si>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</si>
  <si>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</si>
  <si>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</si>
  <si>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</si>
  <si>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</si>
  <si>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</si>
  <si>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</si>
  <si>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</si>
  <si>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</si>
  <si>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</si>
  <si>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</si>
  <si>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</si>
  <si>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</si>
  <si>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</si>
  <si>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</si>
  <si>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</si>
  <si>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</si>
  <si>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</si>
  <si>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</si>
  <si>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</si>
  <si>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</si>
  <si>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</si>
  <si>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</si>
  <si>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</si>
  <si>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</si>
  <si>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</si>
  <si>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</si>
  <si>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</si>
  <si>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</si>
  <si>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</si>
  <si>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</si>
  <si>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</si>
  <si>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</si>
  <si>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</si>
  <si>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</si>
  <si>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</si>
  <si>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</si>
  <si>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</si>
  <si>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</si>
  <si>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</si>
  <si>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</si>
  <si>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</si>
  <si>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</si>
  <si>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</si>
  <si>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</si>
  <si>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</si>
  <si>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</si>
  <si>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</si>
  <si>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</si>
  <si>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</si>
  <si>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</si>
  <si>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</si>
  <si>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</si>
  <si>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</si>
  <si>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</si>
  <si>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</si>
  <si>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</si>
  <si>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</si>
  <si>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</si>
  <si>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</si>
  <si>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</si>
  <si>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</si>
  <si>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</si>
  <si>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</si>
  <si>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</si>
  <si>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</si>
  <si>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</si>
  <si>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</si>
  <si>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</si>
  <si>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</si>
  <si>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</si>
  <si>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</si>
  <si>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</si>
  <si>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</si>
  <si>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</si>
  <si>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</si>
  <si>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</si>
  <si>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</si>
  <si>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</si>
  <si>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</si>
  <si>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</si>
  <si>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</si>
  <si>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</si>
  <si>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</si>
  <si>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</si>
  <si>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</si>
  <si>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</si>
  <si>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</si>
  <si>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</si>
  <si>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</si>
  <si>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</si>
  <si>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</si>
  <si>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</si>
  <si>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</si>
  <si>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</si>
  <si>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</si>
  <si>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</si>
  <si>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</si>
  <si>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</si>
  <si>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</si>
  <si>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</si>
  <si>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</si>
  <si>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</si>
  <si>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</si>
  <si>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</si>
  <si>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</si>
  <si>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</si>
  <si>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</si>
  <si>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</si>
  <si>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</si>
  <si>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</si>
  <si>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</si>
  <si>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</si>
  <si>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</si>
  <si>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</si>
  <si>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</si>
  <si>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</si>
  <si>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</si>
  <si>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</si>
  <si>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</si>
  <si>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</si>
  <si>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</si>
  <si>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</si>
  <si>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</si>
  <si>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</si>
  <si>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</si>
  <si>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</si>
  <si>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</si>
  <si>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</si>
  <si>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</si>
  <si>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</si>
  <si>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</si>
  <si>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</si>
  <si>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</si>
  <si>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</si>
  <si>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</si>
  <si>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</si>
  <si>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</si>
  <si>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</si>
  <si>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</si>
  <si>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</si>
  <si>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</si>
  <si>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</si>
  <si>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</si>
  <si>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</si>
  <si>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</si>
  <si>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</si>
  <si>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</si>
  <si>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</si>
  <si>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</si>
  <si>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</si>
  <si>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</si>
  <si>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</si>
  <si>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</si>
  <si>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</si>
  <si>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</si>
  <si>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</si>
  <si>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</si>
  <si>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</si>
  <si>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</si>
  <si>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</si>
  <si>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</si>
  <si>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</si>
  <si>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</si>
  <si>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</si>
  <si>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</si>
  <si>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</si>
  <si>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</si>
  <si>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</si>
  <si>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</si>
  <si>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</si>
  <si>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</si>
  <si>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</si>
  <si>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</si>
  <si>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</si>
  <si>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</si>
  <si>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</si>
  <si>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</si>
  <si>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</si>
  <si>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</si>
  <si>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</si>
  <si>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</si>
  <si>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</si>
  <si>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</si>
  <si>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</si>
  <si>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</si>
  <si>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</si>
  <si>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</si>
  <si>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</si>
  <si>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</si>
  <si>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</si>
  <si>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</si>
  <si>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</si>
  <si>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</si>
  <si>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</si>
  <si>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</si>
  <si>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</si>
  <si>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</si>
  <si>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</si>
  <si>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</si>
  <si>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</si>
  <si>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</si>
  <si>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</si>
  <si>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</si>
  <si>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</si>
  <si>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</si>
  <si>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</si>
  <si>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</si>
  <si>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</si>
  <si>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</si>
  <si>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</si>
  <si>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</si>
  <si>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</si>
  <si>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</si>
  <si>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</si>
  <si>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</si>
  <si>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</si>
  <si>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</si>
  <si>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</si>
  <si>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</si>
  <si>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</si>
  <si>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</si>
  <si>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</si>
  <si>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</si>
  <si>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</si>
  <si>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</si>
  <si>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</si>
  <si>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</si>
  <si>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</si>
  <si>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</si>
  <si>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</si>
  <si>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</si>
  <si>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</si>
  <si>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</si>
  <si>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</si>
  <si>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</si>
  <si>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</si>
  <si>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</si>
  <si>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</si>
  <si>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</si>
  <si>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</si>
  <si>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</si>
  <si>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</si>
  <si>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</si>
  <si>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</si>
  <si>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</si>
  <si>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</si>
  <si>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</si>
  <si>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</si>
  <si>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</si>
  <si>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</si>
  <si>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</si>
  <si>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</si>
  <si>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</si>
  <si>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</si>
  <si>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</si>
  <si>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</si>
  <si>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</si>
  <si>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</si>
  <si>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</si>
  <si>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</si>
  <si>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</si>
  <si>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</si>
  <si>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</si>
  <si>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</si>
  <si>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</si>
  <si>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</si>
  <si>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</si>
  <si>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</si>
  <si>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</si>
  <si>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</si>
  <si>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</si>
  <si>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</si>
  <si>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</si>
  <si>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</si>
  <si>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</si>
  <si>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</si>
  <si>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</si>
  <si>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</si>
  <si>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</si>
  <si>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</si>
  <si>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</si>
  <si>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</si>
  <si>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</si>
  <si>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</si>
  <si>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</si>
  <si>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</si>
  <si>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</si>
  <si>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</si>
  <si>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</si>
  <si>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</si>
  <si>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</si>
  <si>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</si>
  <si>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</si>
  <si>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</si>
  <si>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</si>
  <si>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</si>
  <si>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</si>
  <si>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</si>
  <si>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</si>
  <si>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</si>
  <si>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</si>
  <si>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</si>
  <si>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</si>
  <si>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</si>
  <si>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</si>
  <si>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</si>
  <si>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</si>
  <si>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</si>
  <si>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</si>
  <si>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</si>
  <si>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</si>
  <si>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</si>
  <si>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</si>
  <si>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</si>
  <si>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</si>
  <si>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</si>
  <si>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</si>
  <si>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</si>
  <si>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</si>
  <si>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</si>
  <si>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</si>
  <si>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</si>
  <si>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</si>
  <si>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</si>
  <si>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</si>
  <si>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</si>
  <si>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</si>
  <si>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</si>
  <si>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</si>
  <si>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</si>
  <si>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</si>
  <si>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</si>
  <si>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</si>
  <si>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</si>
  <si>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</si>
  <si>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</si>
  <si>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</si>
  <si>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</si>
  <si>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</si>
  <si>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</si>
  <si>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</si>
  <si>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</si>
  <si>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</si>
  <si>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</si>
  <si>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</si>
  <si>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</si>
  <si>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</si>
  <si>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</si>
  <si>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</si>
  <si>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</si>
  <si>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</si>
  <si>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</si>
  <si>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</si>
  <si>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</si>
  <si>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</si>
  <si>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</si>
  <si>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</si>
  <si>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</si>
  <si>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</si>
  <si>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</si>
  <si>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</si>
  <si>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</si>
  <si>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</si>
  <si>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</si>
  <si>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</si>
  <si>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</si>
  <si>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</si>
  <si>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</si>
  <si>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</si>
  <si>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</si>
  <si>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</si>
  <si>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</si>
  <si>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</si>
  <si>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</si>
  <si>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</si>
  <si>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</si>
  <si>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</si>
  <si>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</si>
  <si>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</si>
  <si>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</si>
  <si>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</si>
  <si>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</si>
  <si>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</si>
  <si>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</si>
  <si>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</si>
  <si>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</si>
  <si>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</si>
  <si>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</si>
  <si>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</si>
  <si>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</si>
  <si>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</si>
  <si>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</si>
  <si>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</si>
  <si>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</si>
  <si>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</si>
  <si>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</si>
  <si>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</si>
  <si>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</si>
  <si>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</si>
  <si>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</si>
  <si>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</si>
  <si>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</si>
  <si>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</si>
  <si>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</si>
  <si>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</si>
  <si>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</si>
  <si>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</si>
  <si>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</si>
  <si>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</si>
  <si>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</si>
  <si>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</si>
  <si>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</si>
  <si>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</si>
  <si>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</si>
  <si>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</si>
  <si>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</si>
  <si>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</si>
  <si>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</si>
  <si>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</si>
  <si>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</si>
  <si>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</si>
  <si>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</si>
  <si>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</si>
  <si>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</si>
  <si>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</si>
  <si>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</si>
  <si>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</si>
  <si>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</si>
  <si>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</si>
  <si>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</si>
  <si>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</si>
  <si>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</si>
  <si>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</si>
  <si>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</si>
  <si>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</si>
  <si>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</si>
  <si>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</si>
  <si>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</si>
  <si>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</si>
  <si>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</si>
  <si>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</si>
  <si>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</si>
  <si>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</si>
  <si>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</si>
  <si>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</si>
  <si>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</si>
  <si>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</si>
  <si>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</si>
  <si>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</si>
  <si>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</si>
  <si>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</si>
  <si>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</si>
  <si>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</si>
  <si>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</si>
  <si>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</si>
  <si>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</si>
  <si>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</si>
  <si>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</si>
  <si>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</si>
  <si>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</si>
  <si>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</si>
  <si>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</si>
  <si>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</si>
  <si>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</si>
  <si>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</si>
  <si>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</si>
  <si>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</si>
  <si>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</si>
  <si>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</si>
  <si>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</si>
  <si>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</si>
  <si>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</si>
  <si>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</si>
  <si>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</si>
  <si>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</si>
  <si>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</si>
  <si>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</si>
  <si>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</si>
  <si>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</si>
  <si>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</si>
  <si>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</si>
  <si>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</si>
  <si>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</si>
  <si>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</si>
  <si>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</si>
  <si>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</si>
  <si>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</si>
  <si>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</si>
  <si>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</si>
  <si>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</si>
  <si>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</si>
  <si>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</si>
  <si>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</si>
  <si>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</si>
  <si>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</si>
  <si>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</si>
  <si>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</si>
  <si>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</si>
  <si>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</si>
  <si>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</si>
  <si>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</si>
  <si>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</si>
  <si>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</si>
  <si>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</si>
  <si>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</si>
  <si>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</si>
  <si>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</si>
  <si>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</si>
  <si>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</si>
  <si>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</si>
  <si>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</si>
  <si>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</si>
  <si>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</si>
  <si>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</si>
  <si>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</si>
  <si>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</si>
  <si>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</si>
  <si>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</si>
  <si>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</si>
  <si>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</si>
  <si>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</si>
  <si>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</si>
  <si>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</si>
  <si>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</si>
  <si>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</si>
  <si>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</si>
  <si>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</si>
  <si>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</si>
  <si>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</si>
  <si>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</si>
  <si>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</si>
  <si>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</si>
  <si>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</si>
  <si>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</si>
  <si>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</si>
  <si>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</si>
  <si>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</si>
  <si>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</si>
  <si>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</si>
  <si>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</si>
  <si>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</si>
  <si>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</si>
  <si>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</si>
  <si>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</si>
  <si>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</si>
  <si>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</si>
  <si>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</si>
  <si>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</si>
  <si>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</si>
  <si>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</si>
  <si>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</si>
  <si>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</si>
  <si>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</si>
  <si>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</si>
  <si>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</si>
  <si>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</si>
  <si>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</si>
  <si>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</si>
  <si>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</si>
  <si>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</si>
  <si>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</si>
  <si>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</si>
  <si>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</si>
  <si>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</si>
  <si>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</si>
  <si>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</si>
  <si>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</si>
  <si>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</si>
  <si>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</si>
  <si>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</si>
  <si>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</si>
  <si>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</si>
  <si>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</si>
  <si>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</si>
  <si>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</si>
  <si>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</si>
  <si>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</si>
  <si>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</si>
  <si>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</si>
  <si>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</si>
  <si>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</si>
  <si>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</si>
  <si>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</si>
  <si>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</si>
  <si>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</si>
  <si>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</si>
  <si>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</si>
  <si>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</si>
  <si>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</si>
  <si>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</si>
  <si>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</si>
  <si>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</si>
  <si>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</si>
  <si>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</si>
  <si>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</si>
  <si>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</si>
  <si>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</si>
  <si>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</si>
  <si>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</si>
  <si>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</si>
  <si>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</si>
  <si>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</si>
  <si>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</si>
  <si>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</si>
  <si>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</si>
  <si>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</si>
  <si>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</si>
  <si>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</si>
  <si>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</si>
  <si>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</si>
  <si>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</si>
  <si>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</si>
  <si>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</si>
  <si>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</si>
  <si>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</si>
  <si>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</si>
  <si>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</si>
  <si>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</si>
  <si>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</si>
  <si>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</si>
  <si>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</si>
  <si>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</si>
  <si>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</si>
  <si>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</si>
  <si>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</si>
  <si>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</si>
  <si>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</si>
  <si>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</si>
  <si>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</si>
  <si>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</si>
  <si>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</si>
  <si>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</si>
  <si>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</si>
  <si>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</si>
  <si>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</si>
  <si>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</si>
  <si>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</si>
  <si>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</si>
  <si>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</si>
  <si>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</si>
  <si>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</si>
  <si>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</si>
  <si>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</si>
  <si>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</si>
  <si>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</si>
  <si>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</si>
  <si>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</si>
  <si>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</si>
  <si>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</si>
  <si>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</si>
  <si>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</si>
  <si>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</si>
  <si>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</si>
  <si>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</si>
  <si>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</si>
  <si>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</si>
  <si>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</si>
  <si>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</si>
  <si>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</si>
  <si>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</si>
  <si>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</si>
  <si>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</si>
  <si>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</si>
  <si>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</si>
  <si>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</si>
  <si>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</si>
  <si>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</si>
  <si>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</si>
  <si>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</si>
  <si>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</si>
  <si>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</si>
  <si>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</si>
  <si>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</si>
  <si>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</si>
  <si>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</si>
  <si>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</si>
  <si>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</si>
  <si>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</si>
  <si>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</si>
  <si>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</si>
  <si>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</si>
  <si>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</si>
  <si>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</si>
  <si>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</si>
  <si>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</si>
  <si>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</si>
  <si>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</si>
  <si>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</si>
  <si>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</si>
  <si>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</si>
  <si>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</si>
  <si>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</si>
  <si>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</si>
  <si>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</si>
  <si>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</si>
  <si>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</si>
  <si>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</si>
  <si>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</si>
  <si>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</si>
  <si>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</si>
  <si>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</si>
  <si>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</si>
  <si>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</si>
  <si>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</si>
  <si>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</si>
  <si>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</si>
  <si>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</si>
  <si>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</si>
  <si>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</si>
  <si>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</si>
  <si>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</si>
  <si>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</si>
  <si>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</si>
  <si>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</si>
  <si>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</si>
  <si>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</si>
  <si>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</si>
  <si>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</si>
  <si>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</si>
  <si>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</si>
  <si>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</si>
  <si>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</si>
  <si>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</si>
  <si>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</si>
  <si>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</si>
  <si>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</si>
  <si>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</si>
  <si>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</si>
  <si>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</si>
  <si>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</si>
  <si>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</si>
  <si>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</si>
  <si>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</si>
  <si>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</si>
  <si>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</si>
  <si>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</si>
  <si>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</si>
  <si>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</si>
  <si>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</si>
  <si>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</si>
  <si>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</si>
  <si>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</si>
  <si>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</si>
  <si>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</si>
  <si>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</si>
  <si>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</si>
  <si>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</si>
  <si>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</si>
  <si>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</si>
  <si>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</si>
  <si>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</si>
  <si>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</si>
  <si>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</si>
  <si>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</si>
  <si>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</si>
  <si>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</si>
  <si>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</si>
  <si>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</si>
  <si>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</si>
  <si>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</si>
  <si>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</si>
  <si>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</si>
  <si>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</si>
  <si>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</si>
  <si>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</si>
  <si>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</si>
  <si>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</si>
  <si>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</si>
  <si>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</si>
  <si>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</si>
  <si>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</si>
  <si>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</si>
  <si>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</si>
  <si>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</si>
  <si>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</si>
  <si>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</si>
  <si>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</si>
  <si>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</si>
  <si>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</si>
  <si>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</si>
  <si>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</si>
  <si>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</si>
  <si>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</si>
  <si>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</si>
  <si>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</si>
  <si>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</si>
  <si>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</si>
  <si>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</si>
  <si>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</si>
  <si>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</si>
  <si>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</si>
  <si>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</si>
  <si>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</si>
  <si>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</si>
  <si>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</si>
  <si>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</si>
  <si>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</si>
  <si>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</si>
  <si>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</si>
  <si>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</si>
  <si>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</si>
  <si>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</si>
  <si>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</si>
  <si>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</si>
  <si>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</si>
  <si>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</si>
  <si>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</si>
  <si>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</si>
  <si>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</si>
  <si>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</si>
  <si>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</si>
  <si>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</si>
  <si>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</si>
  <si>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</si>
  <si>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</si>
  <si>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</si>
  <si>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</si>
  <si>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</si>
  <si>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</si>
  <si>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</si>
  <si>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</si>
  <si>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</si>
  <si>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</si>
  <si>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</si>
  <si>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</si>
  <si>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</si>
  <si>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</si>
  <si>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</si>
  <si>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</si>
  <si>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</si>
  <si>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</si>
  <si>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</si>
  <si>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</si>
  <si>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</si>
  <si>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</si>
  <si>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</si>
  <si>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</si>
  <si>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</si>
  <si>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</si>
  <si>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</si>
  <si>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</si>
  <si>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</si>
  <si>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</si>
  <si>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</si>
  <si>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</si>
  <si>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</si>
  <si>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</si>
  <si>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</si>
  <si>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</si>
  <si>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</si>
  <si>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</si>
  <si>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</si>
  <si>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</si>
  <si>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</si>
  <si>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</si>
  <si>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</si>
  <si>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</si>
  <si>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</si>
  <si>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</si>
  <si>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</si>
  <si>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</si>
  <si>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</si>
  <si>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</si>
  <si>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</si>
  <si>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</si>
  <si>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</si>
  <si>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</si>
  <si>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</si>
  <si>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</si>
  <si>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</si>
  <si>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</si>
  <si>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</si>
  <si>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</si>
  <si>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</si>
  <si>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</si>
  <si>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</si>
  <si>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</si>
  <si>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</si>
  <si>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</si>
  <si>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</si>
  <si>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</si>
  <si>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</si>
  <si>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</si>
  <si>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</si>
  <si>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</si>
  <si>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</si>
  <si>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</si>
  <si>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</si>
  <si>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</si>
  <si>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</si>
  <si>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</si>
  <si>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</si>
  <si>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</si>
  <si>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</si>
  <si>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</si>
  <si>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</si>
  <si>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</si>
  <si>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</si>
  <si>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</si>
  <si>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</si>
  <si>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</si>
  <si>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</si>
  <si>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</si>
  <si>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</si>
  <si>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</si>
  <si>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</si>
  <si>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</si>
  <si>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</si>
  <si>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</si>
  <si>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</si>
  <si>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</si>
  <si>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</si>
  <si>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</si>
  <si>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</si>
  <si>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</si>
  <si>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</si>
  <si>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</si>
  <si>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</si>
  <si>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</si>
  <si>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</si>
  <si>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</si>
  <si>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</si>
  <si>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</si>
  <si>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</si>
  <si>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</si>
  <si>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</si>
  <si>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</si>
  <si>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</si>
  <si>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</si>
  <si>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</si>
  <si>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</si>
  <si>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</si>
  <si>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</si>
  <si>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</si>
  <si>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</si>
  <si>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</si>
  <si>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</si>
  <si>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</si>
  <si>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</si>
  <si>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</si>
  <si>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</si>
  <si>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</si>
  <si>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</si>
  <si>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</si>
  <si>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</si>
  <si>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</si>
  <si>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</si>
  <si>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</si>
  <si>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</si>
  <si>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</si>
  <si>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</si>
  <si>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</si>
  <si>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</si>
  <si>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</si>
  <si>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</si>
  <si>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</si>
  <si>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</si>
  <si>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</si>
  <si>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</si>
  <si>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</si>
  <si>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</si>
  <si>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</si>
  <si>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</si>
  <si>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</si>
  <si>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</si>
  <si>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</si>
  <si>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</si>
  <si>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</si>
  <si>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</si>
  <si>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</si>
  <si>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</si>
  <si>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</si>
  <si>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</si>
  <si>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</si>
  <si>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</si>
  <si>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</si>
  <si>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</si>
  <si>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</si>
  <si>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</si>
  <si>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</si>
  <si>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</si>
  <si>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</si>
  <si>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</si>
  <si>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</si>
  <si>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</si>
  <si>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</si>
  <si>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</si>
  <si>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</si>
  <si>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</si>
  <si>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</si>
  <si>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</si>
  <si>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</si>
  <si>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</si>
  <si>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</si>
  <si>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</si>
  <si>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</si>
  <si>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</si>
  <si>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</si>
  <si>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</si>
  <si>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</si>
  <si>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</si>
  <si>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</si>
  <si>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</si>
  <si>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</si>
  <si>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</si>
  <si>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</si>
  <si>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</si>
  <si>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</si>
  <si>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</si>
  <si>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</si>
  <si>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</si>
  <si>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</si>
  <si>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</si>
  <si>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</si>
  <si>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</si>
  <si>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</si>
  <si>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</si>
  <si>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</si>
  <si>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</si>
  <si>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</si>
  <si>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</si>
  <si>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</si>
  <si>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</si>
  <si>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</si>
  <si>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</si>
  <si>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</si>
  <si>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</si>
  <si>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</si>
  <si>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</si>
  <si>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</si>
  <si>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</si>
  <si>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</si>
  <si>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</si>
  <si>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</si>
  <si>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</si>
  <si>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</si>
  <si>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</si>
  <si>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</si>
  <si>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</si>
  <si>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</si>
  <si>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</si>
  <si>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</si>
  <si>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</si>
  <si>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</si>
  <si>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</si>
  <si>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</si>
  <si>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</si>
  <si>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</si>
  <si>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</si>
  <si>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</si>
  <si>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</si>
  <si>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</si>
  <si>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</si>
  <si>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</si>
  <si>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</si>
  <si>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</si>
  <si>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</si>
  <si>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</si>
  <si>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</si>
  <si>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</si>
  <si>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</si>
  <si>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</si>
  <si>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</si>
  <si>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</si>
  <si>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</si>
  <si>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</si>
  <si>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</si>
  <si>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</si>
  <si>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</si>
  <si>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</si>
  <si>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</si>
  <si>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</si>
  <si>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</si>
  <si>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</si>
  <si>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</si>
  <si>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</si>
  <si>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</si>
  <si>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</si>
  <si>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</si>
  <si>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</si>
  <si>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</si>
  <si>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</si>
  <si>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</si>
  <si>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</si>
  <si>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</si>
  <si>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</si>
  <si>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</si>
  <si>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</si>
  <si>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</si>
  <si>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</si>
  <si>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</si>
  <si>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</si>
  <si>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</si>
  <si>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</si>
  <si>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</si>
  <si>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</si>
  <si>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</si>
  <si>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</si>
  <si>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</si>
  <si>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</si>
  <si>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</si>
  <si>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</si>
  <si>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</si>
  <si>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</si>
  <si>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</si>
  <si>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</si>
  <si>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</si>
  <si>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</si>
  <si>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</si>
  <si>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</si>
  <si>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</si>
  <si>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</si>
  <si>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</si>
  <si>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</si>
  <si>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</si>
  <si>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</si>
  <si>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</si>
  <si>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</si>
  <si>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</si>
  <si>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</si>
  <si>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</si>
  <si>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</si>
  <si>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</si>
  <si>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</si>
  <si>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</si>
  <si>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</si>
  <si>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</si>
  <si>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</si>
  <si>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</si>
  <si>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</si>
  <si>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</si>
  <si>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</si>
  <si>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</si>
  <si>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</si>
  <si>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</si>
  <si>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</si>
  <si>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</si>
  <si>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</si>
  <si>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</si>
  <si>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</si>
  <si>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</si>
  <si>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</si>
  <si>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</si>
  <si>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</si>
  <si>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</si>
  <si>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</si>
  <si>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</si>
  <si>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</si>
  <si>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</si>
  <si>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</si>
  <si>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</si>
  <si>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</si>
  <si>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</si>
  <si>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</si>
  <si>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</si>
  <si>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</si>
  <si>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</si>
  <si>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</si>
  <si>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</si>
  <si>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</si>
  <si>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</si>
  <si>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</si>
  <si>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</si>
  <si>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</si>
  <si>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</si>
  <si>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</si>
  <si>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</si>
  <si>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</si>
  <si>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</si>
  <si>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</si>
  <si>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</si>
  <si>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</si>
  <si>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</si>
  <si>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</si>
  <si>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</si>
  <si>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</si>
  <si>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</si>
  <si>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</si>
  <si>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</si>
  <si>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</si>
  <si>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</si>
  <si>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</si>
  <si>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</si>
  <si>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</si>
  <si>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</si>
  <si>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</si>
  <si>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</si>
  <si>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</si>
  <si>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</si>
  <si>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</si>
  <si>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</si>
  <si>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</si>
  <si>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</si>
  <si>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</si>
  <si>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</si>
  <si>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</si>
  <si>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</si>
  <si>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</si>
  <si>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</si>
  <si>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</si>
  <si>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</si>
  <si>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</si>
  <si>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</si>
  <si>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</si>
  <si>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</si>
  <si>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</si>
  <si>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</si>
  <si>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</si>
  <si>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</si>
  <si>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</si>
  <si>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</si>
  <si>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</si>
  <si>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</si>
  <si>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</si>
  <si>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</si>
  <si>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</si>
  <si>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</si>
  <si>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</si>
  <si>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</si>
  <si>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</si>
  <si>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</si>
  <si>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</si>
  <si>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</si>
  <si>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</si>
  <si>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</si>
  <si>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</si>
  <si>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</si>
  <si>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</si>
  <si>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</si>
  <si>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</si>
  <si>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</si>
  <si>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</si>
  <si>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</si>
  <si>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</si>
  <si>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</si>
  <si>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</si>
  <si>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</si>
  <si>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</si>
  <si>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</si>
  <si>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</si>
  <si>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</si>
  <si>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</si>
  <si>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</si>
  <si>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</si>
  <si>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</si>
  <si>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</si>
  <si>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</si>
  <si>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</si>
  <si>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</si>
  <si>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</si>
  <si>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</si>
  <si>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</si>
  <si>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</si>
  <si>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</si>
  <si>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</si>
  <si>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</si>
  <si>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</si>
  <si>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</si>
  <si>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</si>
  <si>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</si>
  <si>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</si>
  <si>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</si>
  <si>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</si>
  <si>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</si>
  <si>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</si>
  <si>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</si>
  <si>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</si>
  <si>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</si>
  <si>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</si>
  <si>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</si>
  <si>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</si>
  <si>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</si>
  <si>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</si>
  <si>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</si>
  <si>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</si>
  <si>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</si>
  <si>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</si>
  <si>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</si>
  <si>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</si>
  <si>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</si>
  <si>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</si>
  <si>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</si>
  <si>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</si>
  <si>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</si>
  <si>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</si>
  <si>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</si>
  <si>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</si>
  <si>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</si>
  <si>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</si>
  <si>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</si>
  <si>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</si>
  <si>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</si>
  <si>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</si>
  <si>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</si>
  <si>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</si>
  <si>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</si>
  <si>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</si>
  <si>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</si>
  <si>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</si>
  <si>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</si>
  <si>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</si>
  <si>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</si>
  <si>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</si>
  <si>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</si>
  <si>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</si>
  <si>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</si>
  <si>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</si>
  <si>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</si>
  <si>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</si>
  <si>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</si>
  <si>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</si>
  <si>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</si>
  <si>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</si>
  <si>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</si>
  <si>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</si>
  <si>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</si>
  <si>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</si>
  <si>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</si>
  <si>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</si>
  <si>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</si>
  <si>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</si>
  <si>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</si>
  <si>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</si>
  <si>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</si>
  <si>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</si>
  <si>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</si>
  <si>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</si>
  <si>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</si>
  <si>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</si>
  <si>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</si>
  <si>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</si>
  <si>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</si>
  <si>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</si>
  <si>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</si>
  <si>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</si>
  <si>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</si>
  <si>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</si>
  <si>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</si>
  <si>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</si>
  <si>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</si>
  <si>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</si>
  <si>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</si>
  <si>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</si>
  <si>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</si>
  <si>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</si>
  <si>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</si>
  <si>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</si>
  <si>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</si>
  <si>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</si>
  <si>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</si>
  <si>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</si>
  <si>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</si>
  <si>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</si>
  <si>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</si>
  <si>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</si>
  <si>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</si>
  <si>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</si>
  <si>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</si>
  <si>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</si>
  <si>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</si>
  <si>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</si>
  <si>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</si>
  <si>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</si>
  <si>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</si>
  <si>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</si>
  <si>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</si>
  <si>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</si>
  <si>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</si>
  <si>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</si>
  <si>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</si>
  <si>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</si>
  <si>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</si>
  <si>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</si>
  <si>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</si>
  <si>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</si>
  <si>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</si>
  <si>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</si>
  <si>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</si>
  <si>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</si>
  <si>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</si>
  <si>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</si>
  <si>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</si>
  <si>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</si>
  <si>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</si>
  <si>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</si>
  <si>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</si>
  <si>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</si>
  <si>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</si>
  <si>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</si>
  <si>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</si>
  <si>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</si>
  <si>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</si>
  <si>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</si>
  <si>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</si>
  <si>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</si>
  <si>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</si>
  <si>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</si>
  <si>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</si>
  <si>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</si>
  <si>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</si>
  <si>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</si>
  <si>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</si>
  <si>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</si>
  <si>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</si>
  <si>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</si>
  <si>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</si>
  <si>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</si>
  <si>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</si>
  <si>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</si>
  <si>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</si>
  <si>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</si>
  <si>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</si>
  <si>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</si>
  <si>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</si>
  <si>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</si>
  <si>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</si>
  <si>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</si>
  <si>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</si>
  <si>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</si>
  <si>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</si>
  <si>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</si>
  <si>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</si>
  <si>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</si>
  <si>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</si>
  <si>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</si>
  <si>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</si>
  <si>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</si>
  <si>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</si>
  <si>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</si>
  <si>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</si>
  <si>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</si>
  <si>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</si>
  <si>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</si>
  <si>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</si>
  <si>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</si>
  <si>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</si>
  <si>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</si>
  <si>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</si>
  <si>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</si>
  <si>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</si>
  <si>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</si>
  <si>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</si>
  <si>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</si>
  <si>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</si>
  <si>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</si>
  <si>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</si>
  <si>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</si>
  <si>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</si>
  <si>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</si>
  <si>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</si>
  <si>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</si>
  <si>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</si>
  <si>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</si>
  <si>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</si>
  <si>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</si>
  <si>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</si>
  <si>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</si>
  <si>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</si>
  <si>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</si>
  <si>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</si>
  <si>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</si>
  <si>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</si>
  <si>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</si>
  <si>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</si>
  <si>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</si>
  <si>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</si>
  <si>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</si>
  <si>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</si>
  <si>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</si>
  <si>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</si>
  <si>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</si>
  <si>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</si>
  <si>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</si>
  <si>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</si>
  <si>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</si>
  <si>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</si>
  <si>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</si>
  <si>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</si>
  <si>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</si>
  <si>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</si>
  <si>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</si>
  <si>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</si>
  <si>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</si>
  <si>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</si>
  <si>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</si>
  <si>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</si>
  <si>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</si>
  <si>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</si>
  <si>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</si>
  <si>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</si>
  <si>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</si>
  <si>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</si>
  <si>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</si>
  <si>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</si>
  <si>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</si>
  <si>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</si>
  <si>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</si>
  <si>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</si>
  <si>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</si>
  <si>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</si>
  <si>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</si>
  <si>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</si>
  <si>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</si>
  <si>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</si>
  <si>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</si>
  <si>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</si>
  <si>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</si>
  <si>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</si>
  <si>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</si>
  <si>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</si>
  <si>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</si>
  <si>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</si>
  <si>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</si>
  <si>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</si>
  <si>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</si>
  <si>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</si>
  <si>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</si>
  <si>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</si>
  <si>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</si>
  <si>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</si>
  <si>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</si>
  <si>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</si>
  <si>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</si>
  <si>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</si>
  <si>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</si>
  <si>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</si>
  <si>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</si>
  <si>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</si>
  <si>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</si>
  <si>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</si>
  <si>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</si>
  <si>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</si>
  <si>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</si>
  <si>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</si>
  <si>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</si>
  <si>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</si>
  <si>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</si>
  <si>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</si>
  <si>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</si>
  <si>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</si>
  <si>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</si>
  <si>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</si>
  <si>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</si>
  <si>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</si>
  <si>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</si>
  <si>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</si>
  <si>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</si>
  <si>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</si>
  <si>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</si>
  <si>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</si>
  <si>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</si>
  <si>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</si>
  <si>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</si>
  <si>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</si>
  <si>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</si>
  <si>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</si>
  <si>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</si>
  <si>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</si>
  <si>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</si>
  <si>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</si>
  <si>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</si>
  <si>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</si>
  <si>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</si>
  <si>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</si>
  <si>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</si>
  <si>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</si>
  <si>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</si>
  <si>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</si>
  <si>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</si>
  <si>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</si>
  <si>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</si>
  <si>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</si>
  <si>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</si>
  <si>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</si>
  <si>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</si>
  <si>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</si>
  <si>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</si>
  <si>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</si>
  <si>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</si>
  <si>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</si>
  <si>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</si>
  <si>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</si>
  <si>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</si>
  <si>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</si>
  <si>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</si>
  <si>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</si>
  <si>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</si>
  <si>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</si>
  <si>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</si>
  <si>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</si>
  <si>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</si>
  <si>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</si>
  <si>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</si>
  <si>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</si>
  <si>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</si>
  <si>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</si>
  <si>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</si>
  <si>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</si>
  <si>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</si>
  <si>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</si>
  <si>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</si>
  <si>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</si>
  <si>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</si>
  <si>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</si>
  <si>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</si>
  <si>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</si>
  <si>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</si>
  <si>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</si>
  <si>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</si>
  <si>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</si>
  <si>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</si>
  <si>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</si>
  <si>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</si>
  <si>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</si>
  <si>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</si>
  <si>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</si>
  <si>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</si>
  <si>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</si>
  <si>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</si>
  <si>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</si>
  <si>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</si>
  <si>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</si>
  <si>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</si>
  <si>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</si>
  <si>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</si>
  <si>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</si>
  <si>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</si>
  <si>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</si>
  <si>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</si>
  <si>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</si>
  <si>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</si>
  <si>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</si>
  <si>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</si>
  <si>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</si>
  <si>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</si>
  <si>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</si>
  <si>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</si>
  <si>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</si>
  <si>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</si>
  <si>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</si>
  <si>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</si>
  <si>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</si>
  <si>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</si>
  <si>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</si>
  <si>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</si>
  <si>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</si>
  <si>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</si>
  <si>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</si>
  <si>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</si>
  <si>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</si>
  <si>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</si>
  <si>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</si>
  <si>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</si>
  <si>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</si>
  <si>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</si>
  <si>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</si>
  <si>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</si>
  <si>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</si>
  <si>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</si>
  <si>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</si>
  <si>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</si>
  <si>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</si>
  <si>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</si>
  <si>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</si>
  <si>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</si>
  <si>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</si>
  <si>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</si>
  <si>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</si>
  <si>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</si>
  <si>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</si>
  <si>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</si>
  <si>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</si>
  <si>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</si>
  <si>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</si>
  <si>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</si>
  <si>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</si>
  <si>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</si>
  <si>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</si>
  <si>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</si>
  <si>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</si>
  <si>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</si>
  <si>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</si>
  <si>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</si>
  <si>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</si>
  <si>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</si>
  <si>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</si>
  <si>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</si>
  <si>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</si>
  <si>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</si>
  <si>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</si>
  <si>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</si>
  <si>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</si>
  <si>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</si>
  <si>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</si>
  <si>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</si>
  <si>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</si>
  <si>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</si>
  <si>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</si>
  <si>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</si>
  <si>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</si>
  <si>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</si>
  <si>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</si>
  <si>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</si>
  <si>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</si>
  <si>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</si>
  <si>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</si>
  <si>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</si>
  <si>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</si>
  <si>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</si>
  <si>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</si>
  <si>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</si>
  <si>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</si>
  <si>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</si>
  <si>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</si>
  <si>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</si>
  <si>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</si>
  <si>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</si>
  <si>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</si>
  <si>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</si>
  <si>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</si>
  <si>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</si>
  <si>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</si>
  <si>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</si>
  <si>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</si>
  <si>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</si>
  <si>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</si>
  <si>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</si>
  <si>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</si>
  <si>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</si>
  <si>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</si>
  <si>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</si>
  <si>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</si>
  <si>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</si>
  <si>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</si>
  <si>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</si>
  <si>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</si>
  <si>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</si>
  <si>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</si>
  <si>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</si>
  <si>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</si>
  <si>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</si>
  <si>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</si>
  <si>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</si>
  <si>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</si>
  <si>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</si>
  <si>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</si>
  <si>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</si>
  <si>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</si>
  <si>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</si>
  <si>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</si>
  <si>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</si>
  <si>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</si>
  <si>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</si>
  <si>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</si>
  <si>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</si>
  <si>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</si>
  <si>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</si>
  <si>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</si>
  <si>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</si>
  <si>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</si>
  <si>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</si>
  <si>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</si>
  <si>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</si>
  <si>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</si>
  <si>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</si>
  <si>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</si>
  <si>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</si>
  <si>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</si>
  <si>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</si>
  <si>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</si>
  <si>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</si>
  <si>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</si>
  <si>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</si>
  <si>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</si>
  <si>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</si>
  <si>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</si>
  <si>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</si>
  <si>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</si>
  <si>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</si>
  <si>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</si>
  <si>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</si>
  <si>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</si>
  <si>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</si>
  <si>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</si>
  <si>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</si>
  <si>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</si>
  <si>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</si>
  <si>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</si>
  <si>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</si>
  <si>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</si>
  <si>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</si>
  <si>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</si>
  <si>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</si>
  <si>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</si>
  <si>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</si>
  <si>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</si>
  <si>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</si>
  <si>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</si>
  <si>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</si>
  <si>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</si>
  <si>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</si>
  <si>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</si>
  <si>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</si>
  <si>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</si>
  <si>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</si>
  <si>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</si>
  <si>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</si>
  <si>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</si>
  <si>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</si>
  <si>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</si>
  <si>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</si>
  <si>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</si>
  <si>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</si>
  <si>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</si>
  <si>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</si>
  <si>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</si>
  <si>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</si>
  <si>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</si>
  <si>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</si>
  <si>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</si>
  <si>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</si>
  <si>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</si>
  <si>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</si>
  <si>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</si>
  <si>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</si>
  <si>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</si>
  <si>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</si>
  <si>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</si>
  <si>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</si>
  <si>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</si>
  <si>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</si>
  <si>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</si>
  <si>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</si>
  <si>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</si>
  <si>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</si>
  <si>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</si>
  <si>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</si>
  <si>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</si>
  <si>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</si>
  <si>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</si>
  <si>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</si>
  <si>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</si>
  <si>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</si>
  <si>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</si>
  <si>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</si>
  <si>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</si>
  <si>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</si>
  <si>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</si>
  <si>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</si>
  <si>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</si>
  <si>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</si>
  <si>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</si>
  <si>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</si>
  <si>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</si>
  <si>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</si>
  <si>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</si>
  <si>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</si>
  <si>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</si>
  <si>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</si>
  <si>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</si>
  <si>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</si>
  <si>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</si>
  <si>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</si>
  <si>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</si>
  <si>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</si>
  <si>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</si>
  <si>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</si>
  <si>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</si>
  <si>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</si>
  <si>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</si>
  <si>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</si>
  <si>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</si>
  <si>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</si>
  <si>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</si>
  <si>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</si>
  <si>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</si>
  <si>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</si>
  <si>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</si>
  <si>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</si>
  <si>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</si>
  <si>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</si>
  <si>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</si>
  <si>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</si>
  <si>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</si>
  <si>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</si>
  <si>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</si>
  <si>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</si>
  <si>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</si>
  <si>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</si>
  <si>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</si>
  <si>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</si>
  <si>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</si>
  <si>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</si>
  <si>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</si>
  <si>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</si>
  <si>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</si>
  <si>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</si>
  <si>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</si>
  <si>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</si>
  <si>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</si>
  <si>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</si>
  <si>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</si>
  <si>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</si>
  <si>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</si>
  <si>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</si>
  <si>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</si>
  <si>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</si>
  <si>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</si>
  <si>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</si>
  <si>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</si>
  <si>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</si>
  <si>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</si>
  <si>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</si>
  <si>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</si>
  <si>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</si>
  <si>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</si>
  <si>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</si>
  <si>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</si>
  <si>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</si>
  <si>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</si>
  <si>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</si>
  <si>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</si>
  <si>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</si>
  <si>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</si>
  <si>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</si>
  <si>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</si>
  <si>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</si>
  <si>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</si>
  <si>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</si>
  <si>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</si>
  <si>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</si>
  <si>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</si>
  <si>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</si>
  <si>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</si>
  <si>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</si>
  <si>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</si>
  <si>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</si>
  <si>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</si>
  <si>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</si>
  <si>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</si>
  <si>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</si>
  <si>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</si>
  <si>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</si>
  <si>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</si>
  <si>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</si>
  <si>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</si>
  <si>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</si>
  <si>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</si>
  <si>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</si>
  <si>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</si>
  <si>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</si>
  <si>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</si>
  <si>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</si>
  <si>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</si>
  <si>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</si>
  <si>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</si>
  <si>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</si>
  <si>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</si>
  <si>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</si>
  <si>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</si>
  <si>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</si>
  <si>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</si>
  <si>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</si>
  <si>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</si>
  <si>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</si>
  <si>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</si>
  <si>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</si>
  <si>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</si>
  <si>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</si>
  <si>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</si>
  <si>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</si>
  <si>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</si>
  <si>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</si>
  <si>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</si>
  <si>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</si>
  <si>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</si>
  <si>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</si>
  <si>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</si>
  <si>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</si>
  <si>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</si>
  <si>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</si>
  <si>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</si>
  <si>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</si>
  <si>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</si>
  <si>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</si>
  <si>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</si>
  <si>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</si>
  <si>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</si>
  <si>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</si>
  <si>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</si>
  <si>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</si>
  <si>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</si>
  <si>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</si>
  <si>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</si>
  <si>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</si>
  <si>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</si>
  <si>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</si>
  <si>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</si>
  <si>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</si>
  <si>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</si>
  <si>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</si>
  <si>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</si>
  <si>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</si>
  <si>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</si>
  <si>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</si>
  <si>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</si>
  <si>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</si>
  <si>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</si>
  <si>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</si>
  <si>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</si>
  <si>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</si>
  <si>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</si>
  <si>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</si>
  <si>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</si>
  <si>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</si>
  <si>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</si>
  <si>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</si>
  <si>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</si>
  <si>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</si>
  <si>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</si>
  <si>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</si>
  <si>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</si>
  <si>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</si>
  <si>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</si>
  <si>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</si>
  <si>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</si>
  <si>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</si>
  <si>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</si>
  <si>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</si>
  <si>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</si>
  <si>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</si>
  <si>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</si>
  <si>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</si>
  <si>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</si>
  <si>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</si>
  <si>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</si>
  <si>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</si>
  <si>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</si>
  <si>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</si>
  <si>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</si>
  <si>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</si>
  <si>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</si>
  <si>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</si>
  <si>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</si>
  <si>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</si>
  <si>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</si>
  <si>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</si>
  <si>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</si>
  <si>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</si>
  <si>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</si>
  <si>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</si>
  <si>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</si>
  <si>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</si>
  <si>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</si>
  <si>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</si>
  <si>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</si>
  <si>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</si>
  <si>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</si>
  <si>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</si>
  <si>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</si>
  <si>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</si>
  <si>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</si>
  <si>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</si>
  <si>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</si>
  <si>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</si>
  <si>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</si>
  <si>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</si>
  <si>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</si>
  <si>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</si>
  <si>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</si>
  <si>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</si>
  <si>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</si>
  <si>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</si>
  <si>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</si>
  <si>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</si>
  <si>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</si>
  <si>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</si>
  <si>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</si>
  <si>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</si>
  <si>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</si>
  <si>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</si>
  <si>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</si>
  <si>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</si>
  <si>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</si>
  <si>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</si>
  <si>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</si>
  <si>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</si>
  <si>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</si>
  <si>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</si>
  <si>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</si>
  <si>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</si>
  <si>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</si>
  <si>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</si>
  <si>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</si>
  <si>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</si>
  <si>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</si>
  <si>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</si>
  <si>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</si>
  <si>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</si>
  <si>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</si>
  <si>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</si>
  <si>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</si>
  <si>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</si>
  <si>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</si>
  <si>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</si>
  <si>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</si>
  <si>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</si>
  <si>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</si>
  <si>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</si>
  <si>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</si>
  <si>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</si>
  <si>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</si>
  <si>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</si>
  <si>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</si>
  <si>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</si>
  <si>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</si>
  <si>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</si>
  <si>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</si>
  <si>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</si>
  <si>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</si>
  <si>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</si>
  <si>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</si>
  <si>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</si>
  <si>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</si>
  <si>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</si>
  <si>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</si>
  <si>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</si>
  <si>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</si>
  <si>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</si>
  <si>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</si>
  <si>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</si>
  <si>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</si>
  <si>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</si>
  <si>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</si>
  <si>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</si>
  <si>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</si>
  <si>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</si>
  <si>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</si>
  <si>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</si>
  <si>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</si>
  <si>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</si>
  <si>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</si>
  <si>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</si>
  <si>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</si>
  <si>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</si>
  <si>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</si>
  <si>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</si>
  <si>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</si>
  <si>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</si>
  <si>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</si>
  <si>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</si>
  <si>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</si>
  <si>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</si>
  <si>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</si>
  <si>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</si>
  <si>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</si>
  <si>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</si>
  <si>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</si>
  <si>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</si>
  <si>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</si>
  <si>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</si>
  <si>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</si>
  <si>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</si>
  <si>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</si>
  <si>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</si>
  <si>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</si>
  <si>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</si>
  <si>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</si>
  <si>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</si>
  <si>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</si>
  <si>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</si>
  <si>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</si>
  <si>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</si>
  <si>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</si>
  <si>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</si>
  <si>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</si>
  <si>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</si>
  <si>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</si>
  <si>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</si>
  <si>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</si>
  <si>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</si>
  <si>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</si>
  <si>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</si>
  <si>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</si>
  <si>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</si>
  <si>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</si>
  <si>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</si>
  <si>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</si>
  <si>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</si>
  <si>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</si>
  <si>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</si>
  <si>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</si>
  <si>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</si>
  <si>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</si>
  <si>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</si>
  <si>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</si>
  <si>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</si>
  <si>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</si>
  <si>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</si>
  <si>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</si>
  <si>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</si>
  <si>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</si>
  <si>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</si>
  <si>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</si>
  <si>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</si>
  <si>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</si>
  <si>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</si>
  <si>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</si>
  <si>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</si>
  <si>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</si>
  <si>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</si>
  <si>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</si>
  <si>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</si>
  <si>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</si>
  <si>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</si>
  <si>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</si>
  <si>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</si>
  <si>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</si>
  <si>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</si>
  <si>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</si>
  <si>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</si>
  <si>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</si>
  <si>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</si>
  <si>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</si>
  <si>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</si>
  <si>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</si>
  <si>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</si>
  <si>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</si>
  <si>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</si>
  <si>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</si>
  <si>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</si>
  <si>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</si>
  <si>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</si>
  <si>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</si>
  <si>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</si>
  <si>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</si>
  <si>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</si>
  <si>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</si>
  <si>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</si>
  <si>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</si>
  <si>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</si>
  <si>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</si>
  <si>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</si>
  <si>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</si>
  <si>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</si>
  <si>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</si>
  <si>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</si>
  <si>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</si>
  <si>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</si>
  <si>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</si>
  <si>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</si>
  <si>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</si>
  <si>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</si>
  <si>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</si>
  <si>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</si>
  <si>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</si>
  <si>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</si>
  <si>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</si>
  <si>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</si>
  <si>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</si>
  <si>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</si>
  <si>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</si>
  <si>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</si>
  <si>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</si>
  <si>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</si>
  <si>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</si>
  <si>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</si>
  <si>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</si>
  <si>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</si>
  <si>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</si>
  <si>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</si>
  <si>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</si>
  <si>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</si>
  <si>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</si>
  <si>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</si>
  <si>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</si>
  <si>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</si>
  <si>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</si>
  <si>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</si>
  <si>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</si>
  <si>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</si>
  <si>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</si>
  <si>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</si>
  <si>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</si>
  <si>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</si>
  <si>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</si>
  <si>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</si>
  <si>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</si>
  <si>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</si>
  <si>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</si>
  <si>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</si>
  <si>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</si>
  <si>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</si>
  <si>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</si>
  <si>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</si>
  <si>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</si>
  <si>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</si>
  <si>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</si>
  <si>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</si>
  <si>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</si>
  <si>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</si>
  <si>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</si>
  <si>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</si>
  <si>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</si>
  <si>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</si>
  <si>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</si>
  <si>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</si>
  <si>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</si>
  <si>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</si>
  <si>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</si>
  <si>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</si>
  <si>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</si>
  <si>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</si>
  <si>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</si>
  <si>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</si>
  <si>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</si>
  <si>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</si>
  <si>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</si>
  <si>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</si>
  <si>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</si>
  <si>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</si>
  <si>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</si>
  <si>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</si>
  <si>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</si>
  <si>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</si>
  <si>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</si>
  <si>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</si>
  <si>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</si>
  <si>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</si>
  <si>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</si>
  <si>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</si>
  <si>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</si>
  <si>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</si>
  <si>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</si>
  <si>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</si>
  <si>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</si>
  <si>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</si>
  <si>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</si>
  <si>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</si>
  <si>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</si>
  <si>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</si>
  <si>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</si>
  <si>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</si>
  <si>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</si>
  <si>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</si>
  <si>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</si>
  <si>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</si>
  <si>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</si>
  <si>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</si>
  <si>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</si>
  <si>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</si>
  <si>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</si>
  <si>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</si>
  <si>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</si>
  <si>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</si>
  <si>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</si>
  <si>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</si>
  <si>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</si>
  <si>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</si>
  <si>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</si>
  <si>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</si>
  <si>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</si>
  <si>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</si>
  <si>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</si>
  <si>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</si>
  <si>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</si>
  <si>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</si>
  <si>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</si>
  <si>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</si>
  <si>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</si>
  <si>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</si>
  <si>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</si>
  <si>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</si>
  <si>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</si>
  <si>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</si>
  <si>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</si>
  <si>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</si>
  <si>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</si>
  <si>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</si>
  <si>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</si>
  <si>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</si>
  <si>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</si>
  <si>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</si>
  <si>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</si>
  <si>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</si>
  <si>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</si>
  <si>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</si>
  <si>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</si>
  <si>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</si>
  <si>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</si>
  <si>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</si>
  <si>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</si>
  <si>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</si>
  <si>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</si>
  <si>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</si>
  <si>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</si>
  <si>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</si>
  <si>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</si>
  <si>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</si>
  <si>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</si>
  <si>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</si>
  <si>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</si>
  <si>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</si>
  <si>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</si>
  <si>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</si>
  <si>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</si>
  <si>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</si>
  <si>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</si>
  <si>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</si>
  <si>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</si>
  <si>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</si>
  <si>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</si>
  <si>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</si>
  <si>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</si>
  <si>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</si>
  <si>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</si>
  <si>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</si>
  <si>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</si>
  <si>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</si>
  <si>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</si>
  <si>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</si>
  <si>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</si>
  <si>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</si>
  <si>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</si>
  <si>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</si>
  <si>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</si>
  <si>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</si>
  <si>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</si>
  <si>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</si>
  <si>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</si>
  <si>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</si>
  <si>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</si>
  <si>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</si>
  <si>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</si>
  <si>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</si>
  <si>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</si>
  <si>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</si>
  <si>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</si>
  <si>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</si>
  <si>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</si>
  <si>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</si>
  <si>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</si>
  <si>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</si>
  <si>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</si>
  <si>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</si>
  <si>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</si>
  <si>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</si>
  <si>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</si>
  <si>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</si>
  <si>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</si>
  <si>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</si>
  <si>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</si>
  <si>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</si>
  <si>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</si>
  <si>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</si>
  <si>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</si>
  <si>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</si>
  <si>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</si>
  <si>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</si>
  <si>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</si>
  <si>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</si>
  <si>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</si>
  <si>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</si>
  <si>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</si>
  <si>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</si>
  <si>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</si>
  <si>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</si>
  <si>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</si>
  <si>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</si>
  <si>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</si>
  <si>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</si>
  <si>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</si>
  <si>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</si>
  <si>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</si>
  <si>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</si>
  <si>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</si>
  <si>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</si>
  <si>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</si>
  <si>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</si>
  <si>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</si>
  <si>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</si>
  <si>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</si>
  <si>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</si>
  <si>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</si>
  <si>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</si>
  <si>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</si>
  <si>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</si>
  <si>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</si>
  <si>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</si>
  <si>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</si>
  <si>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</si>
  <si>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</si>
  <si>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</si>
  <si>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</si>
  <si>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</si>
  <si>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</si>
  <si>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</si>
  <si>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</si>
  <si>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</si>
  <si>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</si>
  <si>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</si>
  <si>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</si>
  <si>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</si>
  <si>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</si>
  <si>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</si>
  <si>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</si>
  <si>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</si>
  <si>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</si>
  <si>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</si>
  <si>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</si>
  <si>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</si>
  <si>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</si>
  <si>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</si>
  <si>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</si>
  <si>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</si>
  <si>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</si>
  <si>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</si>
  <si>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</si>
  <si>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</si>
  <si>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</si>
  <si>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</si>
  <si>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</si>
  <si>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</si>
  <si>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</si>
  <si>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</si>
  <si>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</si>
  <si>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</si>
  <si>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</si>
  <si>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</si>
  <si>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</si>
  <si>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</si>
  <si>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</si>
  <si>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</si>
  <si>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</si>
  <si>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</si>
  <si>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</si>
  <si>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</si>
  <si>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</si>
  <si>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</si>
  <si>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</si>
  <si>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</si>
  <si>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</si>
  <si>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</si>
  <si>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</si>
  <si>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</si>
  <si>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</si>
  <si>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</si>
  <si>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</si>
  <si>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</si>
  <si>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</si>
  <si>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</si>
  <si>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</si>
  <si>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</si>
  <si>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</si>
  <si>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</si>
  <si>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</si>
  <si>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</si>
  <si>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</si>
  <si>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</si>
  <si>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</si>
  <si>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</si>
  <si>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</si>
  <si>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</si>
  <si>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</si>
  <si>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</si>
  <si>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</si>
  <si>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</si>
  <si>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</si>
  <si>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</si>
  <si>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</si>
  <si>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</si>
  <si>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</si>
  <si>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</si>
  <si>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</si>
  <si>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</si>
  <si>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</si>
  <si>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</si>
  <si>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</si>
  <si>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</si>
  <si>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</si>
  <si>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</si>
  <si>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</si>
  <si>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</si>
  <si>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</si>
  <si>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</si>
  <si>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</si>
  <si>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</si>
  <si>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</si>
  <si>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</si>
  <si>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</si>
  <si>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</si>
  <si>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</si>
  <si>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</si>
  <si>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</si>
  <si>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</si>
  <si>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</si>
  <si>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</si>
  <si>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</si>
  <si>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</si>
  <si>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</si>
  <si>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</si>
  <si>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</si>
  <si>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</si>
  <si>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</si>
  <si>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</si>
  <si>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</si>
  <si>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</si>
  <si>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</si>
  <si>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</si>
  <si>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</si>
  <si>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</si>
  <si>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</si>
  <si>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</si>
  <si>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</si>
  <si>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</si>
  <si>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</si>
  <si>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</si>
  <si>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</si>
  <si>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</si>
  <si>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</si>
  <si>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</si>
  <si>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</si>
  <si>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</si>
  <si>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</si>
  <si>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</si>
  <si>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</si>
  <si>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</si>
  <si>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</si>
  <si>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</si>
  <si>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</si>
  <si>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</si>
  <si>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</si>
  <si>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</si>
  <si>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</si>
  <si>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</si>
  <si>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</si>
  <si>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</si>
  <si>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</si>
  <si>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</si>
  <si>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</si>
  <si>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</si>
  <si>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</si>
  <si>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</si>
  <si>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</si>
  <si>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</si>
  <si>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</si>
  <si>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</si>
  <si>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</si>
  <si>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</si>
  <si>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</si>
  <si>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</si>
  <si>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</si>
  <si>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</si>
  <si>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</si>
  <si>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</si>
  <si>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</si>
  <si>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</si>
  <si>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</si>
  <si>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</si>
  <si>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</si>
  <si>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</si>
  <si>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</si>
  <si>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</si>
  <si>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</si>
  <si>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</si>
  <si>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</si>
  <si>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</si>
  <si>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</si>
  <si>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</si>
  <si>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</si>
  <si>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</si>
  <si>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</si>
  <si>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</si>
  <si>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</si>
  <si>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</si>
  <si>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</si>
  <si>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</si>
  <si>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</si>
  <si>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</si>
  <si>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</si>
  <si>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</si>
  <si>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</si>
  <si>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</si>
  <si>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</si>
  <si>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</si>
  <si>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</si>
  <si>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</si>
  <si>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</si>
  <si>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</si>
  <si>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</si>
  <si>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</si>
  <si>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</si>
  <si>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</si>
  <si>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</si>
  <si>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</si>
  <si>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</si>
  <si>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</si>
  <si>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</si>
  <si>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</si>
  <si>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</si>
  <si>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</si>
  <si>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</si>
  <si>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</si>
  <si>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</si>
  <si>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</si>
  <si>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</si>
  <si>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</si>
  <si>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</si>
  <si>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</si>
  <si>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</si>
  <si>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</si>
  <si>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</si>
  <si>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</si>
  <si>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</si>
  <si>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</si>
  <si>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</si>
  <si>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</si>
  <si>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</si>
  <si>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</si>
  <si>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</si>
  <si>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</si>
  <si>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</si>
  <si>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</si>
  <si>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</si>
  <si>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</si>
  <si>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</si>
  <si>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</si>
  <si>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</si>
  <si>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</si>
  <si>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</si>
  <si>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</si>
  <si>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</si>
  <si>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</si>
  <si>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</si>
  <si>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</si>
  <si>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</si>
  <si>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</si>
  <si>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</si>
  <si>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</si>
  <si>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</si>
  <si>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</si>
  <si>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</si>
  <si>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</si>
  <si>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</si>
  <si>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</si>
  <si>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</si>
  <si>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</si>
  <si>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</si>
  <si>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</si>
  <si>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</si>
  <si>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</si>
  <si>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</si>
  <si>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</si>
  <si>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</si>
  <si>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</si>
  <si>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</si>
  <si>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</si>
  <si>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</si>
  <si>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</si>
  <si>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</si>
  <si>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</si>
  <si>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</si>
  <si>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</si>
  <si>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</si>
  <si>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</si>
  <si>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</si>
  <si>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</si>
  <si>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</si>
  <si>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</si>
  <si>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</si>
  <si>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</si>
  <si>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</si>
  <si>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</si>
  <si>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</si>
  <si>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</si>
  <si>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</si>
  <si>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</si>
  <si>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</si>
  <si>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</si>
  <si>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</si>
  <si>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</si>
  <si>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</si>
  <si>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</si>
  <si>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</si>
  <si>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</si>
  <si>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</si>
  <si>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</si>
  <si>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</si>
  <si>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</si>
  <si>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</si>
  <si>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</si>
  <si>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</si>
  <si>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</si>
  <si>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</si>
  <si>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</si>
  <si>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</si>
  <si>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</si>
  <si>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</si>
  <si>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</si>
  <si>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</si>
  <si>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</si>
  <si>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</si>
  <si>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</si>
  <si>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</si>
  <si>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</si>
  <si>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</si>
  <si>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</si>
  <si>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</si>
  <si>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</si>
  <si>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</si>
  <si>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</si>
  <si>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</si>
  <si>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</si>
  <si>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</si>
  <si>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</si>
  <si>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</si>
  <si>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</si>
  <si>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</si>
  <si>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</si>
  <si>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</si>
  <si>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</si>
  <si>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</si>
  <si>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</si>
  <si>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</si>
  <si>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</si>
  <si>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</si>
  <si>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</si>
  <si>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</si>
  <si>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</si>
  <si>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</si>
  <si>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</si>
  <si>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</si>
  <si>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</si>
  <si>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</si>
  <si>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</si>
  <si>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</si>
  <si>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</si>
  <si>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</si>
  <si>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</si>
  <si>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</si>
  <si>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</si>
  <si>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</si>
  <si>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</si>
  <si>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</si>
  <si>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</si>
  <si>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</si>
  <si>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</si>
  <si>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</si>
  <si>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</si>
  <si>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</si>
  <si>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</si>
  <si>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</si>
  <si>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</si>
  <si>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</si>
  <si>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</si>
  <si>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</si>
  <si>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</si>
  <si>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</si>
  <si>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</si>
  <si>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</si>
  <si>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</si>
  <si>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</si>
  <si>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</si>
  <si>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</si>
  <si>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</si>
  <si>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</si>
  <si>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</si>
  <si>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</si>
  <si>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</si>
  <si>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</si>
  <si>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</si>
  <si>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</si>
  <si>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</si>
  <si>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</si>
  <si>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</si>
  <si>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</si>
  <si>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</si>
  <si>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</si>
  <si>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</si>
  <si>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</si>
  <si>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</si>
  <si>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</si>
  <si>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</si>
  <si>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</si>
  <si>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</si>
  <si>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</si>
  <si>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</si>
  <si>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</si>
  <si>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</si>
  <si>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</si>
  <si>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</si>
  <si>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</si>
  <si>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</si>
  <si>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</si>
  <si>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</si>
  <si>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</si>
  <si>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</si>
  <si>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</si>
  <si>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</si>
  <si>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</si>
  <si>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</si>
  <si>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</si>
  <si>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</si>
  <si>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</si>
  <si>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</si>
  <si>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</si>
  <si>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</si>
  <si>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</si>
  <si>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</si>
  <si>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</si>
  <si>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</si>
  <si>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</si>
  <si>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</si>
  <si>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</si>
  <si>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</si>
  <si>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</si>
  <si>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</si>
  <si>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</si>
  <si>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</si>
  <si>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</si>
  <si>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</si>
  <si>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</si>
  <si>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</si>
  <si>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</si>
  <si>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</si>
  <si>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</si>
  <si>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</si>
  <si>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</si>
  <si>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</si>
  <si>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</si>
  <si>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</si>
  <si>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</si>
  <si>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</si>
  <si>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</si>
  <si>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</si>
  <si>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</si>
  <si>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</si>
  <si>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</si>
  <si>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</si>
  <si>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</si>
  <si>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</si>
  <si>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</si>
  <si>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</si>
  <si>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</si>
  <si>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</si>
  <si>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</si>
  <si>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</si>
  <si>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</si>
  <si>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</si>
  <si>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</si>
  <si>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</si>
  <si>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</si>
  <si>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</si>
  <si>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</si>
  <si>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</si>
  <si>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</si>
  <si>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</si>
  <si>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</si>
  <si>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</si>
  <si>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</si>
  <si>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</si>
  <si>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</si>
  <si>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</si>
  <si>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</si>
  <si>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</si>
  <si>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</si>
  <si>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</si>
  <si>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</si>
  <si>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</si>
  <si>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</si>
  <si>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</si>
  <si>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</si>
  <si>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</si>
  <si>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</si>
  <si>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</si>
  <si>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</si>
  <si>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</si>
  <si>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</si>
  <si>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</si>
  <si>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</si>
  <si>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</si>
  <si>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</si>
  <si>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</si>
  <si>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</si>
  <si>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</si>
  <si>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</si>
  <si>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</si>
  <si>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</si>
  <si>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</si>
  <si>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</si>
  <si>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</si>
  <si>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</si>
  <si>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</si>
  <si>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</si>
  <si>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</si>
  <si>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</si>
  <si>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</si>
  <si>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</si>
  <si>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</si>
  <si>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</si>
  <si>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</si>
  <si>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</si>
  <si>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</si>
  <si>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</si>
  <si>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</si>
  <si>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</si>
  <si>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</si>
  <si>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</si>
  <si>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</si>
  <si>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</si>
  <si>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</si>
  <si>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</si>
  <si>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</si>
  <si>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</si>
  <si>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</si>
  <si>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</si>
  <si>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</si>
  <si>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</si>
  <si>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</si>
  <si>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</si>
  <si>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</si>
  <si>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</si>
  <si>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</si>
  <si>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</si>
  <si>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</si>
  <si>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</si>
  <si>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</si>
  <si>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</si>
  <si>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</si>
  <si>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</si>
  <si>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</si>
  <si>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</si>
  <si>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</si>
  <si>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</si>
  <si>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</si>
  <si>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</si>
  <si>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</si>
  <si>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</si>
  <si>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</si>
  <si>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</si>
  <si>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</si>
  <si>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</si>
  <si>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</si>
  <si>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</si>
  <si>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</si>
  <si>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</si>
  <si>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</si>
  <si>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</si>
  <si>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</si>
  <si>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</si>
  <si>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</si>
  <si>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</si>
  <si>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</si>
  <si>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</si>
  <si>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</si>
  <si>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</si>
  <si>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</si>
  <si>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</si>
  <si>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</si>
  <si>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</si>
  <si>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</si>
  <si>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</si>
  <si>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</si>
  <si>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</si>
  <si>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</si>
  <si>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</si>
  <si>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</si>
  <si>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</si>
  <si>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</si>
  <si>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</si>
  <si>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</si>
  <si>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</si>
  <si>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</si>
  <si>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</si>
  <si>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</si>
  <si>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</si>
  <si>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</si>
  <si>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</si>
  <si>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</si>
  <si>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</si>
  <si>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</si>
  <si>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</si>
  <si>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</si>
  <si>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</si>
  <si>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</si>
  <si>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</si>
  <si>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</si>
  <si>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</si>
  <si>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</si>
  <si>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</si>
  <si>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</si>
  <si>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</si>
  <si>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</si>
  <si>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</si>
  <si>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</si>
  <si>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</si>
  <si>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</si>
  <si>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</si>
  <si>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</si>
  <si>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</si>
  <si>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</si>
  <si>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</si>
  <si>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</si>
  <si>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</si>
  <si>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</si>
  <si>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</si>
  <si>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</si>
  <si>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</si>
  <si>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</si>
  <si>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</si>
  <si>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</si>
  <si>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</si>
  <si>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</si>
  <si>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</si>
  <si>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</si>
  <si>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</si>
  <si>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</si>
  <si>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</si>
  <si>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</si>
  <si>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</si>
  <si>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</si>
  <si>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</si>
  <si>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</si>
  <si>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</si>
  <si>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</si>
  <si>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</si>
  <si>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</si>
  <si>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</si>
  <si>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</si>
  <si>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</si>
  <si>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</si>
  <si>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</si>
  <si>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</si>
  <si>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</si>
  <si>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</si>
  <si>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</si>
  <si>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</si>
  <si>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</si>
  <si>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</si>
  <si>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</si>
  <si>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</si>
  <si>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</si>
  <si>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</si>
  <si>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</si>
  <si>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</si>
  <si>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</si>
  <si>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</si>
  <si>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</si>
  <si>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</si>
  <si>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</si>
  <si>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</si>
  <si>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</si>
  <si>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</si>
  <si>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</si>
  <si>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</si>
  <si>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</si>
  <si>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</si>
  <si>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</si>
  <si>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</si>
  <si>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</si>
  <si>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</si>
  <si>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</si>
  <si>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</si>
  <si>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</si>
  <si>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</si>
  <si>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</si>
  <si>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</si>
  <si>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</si>
  <si>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</si>
  <si>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</si>
  <si>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</si>
  <si>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</si>
  <si>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</si>
  <si>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</si>
  <si>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</si>
  <si>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</si>
  <si>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</si>
  <si>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</si>
  <si>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</si>
  <si>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</si>
  <si>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</si>
  <si>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</si>
  <si>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</si>
  <si>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</si>
  <si>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</si>
  <si>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</si>
  <si>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</si>
  <si>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</si>
  <si>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</si>
  <si>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</si>
  <si>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</si>
  <si>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</si>
  <si>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</si>
  <si>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</si>
  <si>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</si>
  <si>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</si>
  <si>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</si>
  <si>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</si>
  <si>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</si>
  <si>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</si>
  <si>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</si>
  <si>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</si>
  <si>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</si>
  <si>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</si>
  <si>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</si>
  <si>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</si>
  <si>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</si>
  <si>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</si>
  <si>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</si>
  <si>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</si>
  <si>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</si>
  <si>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</si>
  <si>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</si>
  <si>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</si>
  <si>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</si>
  <si>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</si>
  <si>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</si>
  <si>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</si>
  <si>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</si>
  <si>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</si>
  <si>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</si>
  <si>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</si>
  <si>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</si>
  <si>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</si>
  <si>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</si>
  <si>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</si>
  <si>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</si>
  <si>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</si>
  <si>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</si>
  <si>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</si>
  <si>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</si>
  <si>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</si>
  <si>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</si>
  <si>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</si>
  <si>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</si>
  <si>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</si>
  <si>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</si>
  <si>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</si>
  <si>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</si>
  <si>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</si>
  <si>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</si>
  <si>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</si>
  <si>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</si>
  <si>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</si>
  <si>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</si>
  <si>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</si>
  <si>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</si>
  <si>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</si>
  <si>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</si>
  <si>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</si>
  <si>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</si>
  <si>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</si>
  <si>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</si>
  <si>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</si>
  <si>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</si>
  <si>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</si>
  <si>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</si>
  <si>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</si>
  <si>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</si>
  <si>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</si>
  <si>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</si>
  <si>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</si>
  <si>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</si>
  <si>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</si>
  <si>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</si>
  <si>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</si>
  <si>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</si>
  <si>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</si>
  <si>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</si>
  <si>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</si>
  <si>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</si>
  <si>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</si>
  <si>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</si>
  <si>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</si>
  <si>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</si>
  <si>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</si>
  <si>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</si>
  <si>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</si>
  <si>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</si>
  <si>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</si>
  <si>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</si>
  <si>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</si>
  <si>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</si>
  <si>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</si>
  <si>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</si>
  <si>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</si>
  <si>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</si>
  <si>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</si>
  <si>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</si>
  <si>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</si>
  <si>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</si>
  <si>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</si>
  <si>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</si>
  <si>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</si>
  <si>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</si>
  <si>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</si>
  <si>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</si>
  <si>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</si>
  <si>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</si>
  <si>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</si>
  <si>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</si>
  <si>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</si>
  <si>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</si>
  <si>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</si>
  <si>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</si>
  <si>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</si>
  <si>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</si>
  <si>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</si>
  <si>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</si>
  <si>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</si>
  <si>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</si>
  <si>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</si>
  <si>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</si>
  <si>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</si>
  <si>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</si>
  <si>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</si>
  <si>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</si>
  <si>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</si>
  <si>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</si>
  <si>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</si>
  <si>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</si>
  <si>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</si>
  <si>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</si>
  <si>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</si>
  <si>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</si>
  <si>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</si>
  <si>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</si>
  <si>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</si>
  <si>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</si>
  <si>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</si>
  <si>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</si>
  <si>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</si>
  <si>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</si>
  <si>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</si>
  <si>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</si>
  <si>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</si>
  <si>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</si>
  <si>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</si>
  <si>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</si>
  <si>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</si>
  <si>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</si>
  <si>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</si>
  <si>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</si>
  <si>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</si>
  <si>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</si>
  <si>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</si>
  <si>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</si>
  <si>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</si>
  <si>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</si>
  <si>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</si>
  <si>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</si>
  <si>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</si>
  <si>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</si>
  <si>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</si>
  <si>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</si>
  <si>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</si>
  <si>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</si>
  <si>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</si>
  <si>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</si>
  <si>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</si>
  <si>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</si>
  <si>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</si>
  <si>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</si>
  <si>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</si>
  <si>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</si>
  <si>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</si>
  <si>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</si>
  <si>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</si>
  <si>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</si>
  <si>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</si>
  <si>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</si>
  <si>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</si>
  <si>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</si>
  <si>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</si>
  <si>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</si>
  <si>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</si>
  <si>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</si>
  <si>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</si>
  <si>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</si>
  <si>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</si>
  <si>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</si>
  <si>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</si>
  <si>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</si>
  <si>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</si>
  <si>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</si>
  <si>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</si>
  <si>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</si>
  <si>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</si>
  <si>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</si>
  <si>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</si>
  <si>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</si>
  <si>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</si>
  <si>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</si>
  <si>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</si>
  <si>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</si>
  <si>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</si>
  <si>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</si>
  <si>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</si>
  <si>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</si>
  <si>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</si>
  <si>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</si>
  <si>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</si>
  <si>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</si>
  <si>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</si>
  <si>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</si>
  <si>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</si>
  <si>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</si>
  <si>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</si>
  <si>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</si>
  <si>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</si>
  <si>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</si>
  <si>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</si>
  <si>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</si>
  <si>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</si>
  <si>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</si>
  <si>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</si>
  <si>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</si>
  <si>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</si>
  <si>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</si>
  <si>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</si>
  <si>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</si>
  <si>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</si>
  <si>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</si>
  <si>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</si>
  <si>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</si>
  <si>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</si>
  <si>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</si>
  <si>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</si>
  <si>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</si>
  <si>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</si>
  <si>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</si>
  <si>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</si>
  <si>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</si>
  <si>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</si>
  <si>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</si>
  <si>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</si>
  <si>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</si>
  <si>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</si>
  <si>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</si>
  <si>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</si>
  <si>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</si>
  <si>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</si>
  <si>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</si>
  <si>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</si>
  <si>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</si>
  <si>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</si>
  <si>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</si>
  <si>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</si>
  <si>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</si>
  <si>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</si>
  <si>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</si>
  <si>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</si>
  <si>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</si>
  <si>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</si>
  <si>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</si>
  <si>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</si>
  <si>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</si>
  <si>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</si>
  <si>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</si>
  <si>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</si>
  <si>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</si>
  <si>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</si>
  <si>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</si>
  <si>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</si>
  <si>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</si>
  <si>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</si>
  <si>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</si>
  <si>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</si>
  <si>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</si>
  <si>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</si>
  <si>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</si>
  <si>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</si>
  <si>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</si>
  <si>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</si>
  <si>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</si>
  <si>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</si>
  <si>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</si>
  <si>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</si>
  <si>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</si>
  <si>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</si>
  <si>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</si>
  <si>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</si>
  <si>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</si>
  <si>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</si>
  <si>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</si>
  <si>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</si>
  <si>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</si>
  <si>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</si>
  <si>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</si>
  <si>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</si>
  <si>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</si>
  <si>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</si>
  <si>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</si>
  <si>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</si>
  <si>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</si>
  <si>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</si>
  <si>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</si>
  <si>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</si>
  <si>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</si>
  <si>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</si>
  <si>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</si>
  <si>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</si>
  <si>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</si>
  <si>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</si>
  <si>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</si>
  <si>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</si>
  <si>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</si>
  <si>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</si>
  <si>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</si>
  <si>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</si>
  <si>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</si>
  <si>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</si>
  <si>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</si>
  <si>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</si>
  <si>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</si>
  <si>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</si>
  <si>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</si>
  <si>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</si>
  <si>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</si>
  <si>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</si>
  <si>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</si>
  <si>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</si>
  <si>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</si>
  <si>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</si>
  <si>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</si>
  <si>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</si>
  <si>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</si>
  <si>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</si>
  <si>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</si>
  <si>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</si>
  <si>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</si>
  <si>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</si>
  <si>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</si>
  <si>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</si>
  <si>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</si>
  <si>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</si>
  <si>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</si>
  <si>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</si>
  <si>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</si>
  <si>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</si>
  <si>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</si>
  <si>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</si>
  <si>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</si>
  <si>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</si>
  <si>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</si>
  <si>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</si>
  <si>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</si>
  <si>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</si>
  <si>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</si>
  <si>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</si>
  <si>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</si>
  <si>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</si>
  <si>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</si>
  <si>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</si>
  <si>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</si>
  <si>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</si>
  <si>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</si>
  <si>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</si>
  <si>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</si>
  <si>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</si>
  <si>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</si>
  <si>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</si>
  <si>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</si>
  <si>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</si>
  <si>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</si>
  <si>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</si>
  <si>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</si>
  <si>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</si>
  <si>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</si>
  <si>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</si>
  <si>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</si>
  <si>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</si>
  <si>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</si>
  <si>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</si>
  <si>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</si>
  <si>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</si>
  <si>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</si>
  <si>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</si>
  <si>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</si>
  <si>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</si>
  <si>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</si>
  <si>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</si>
  <si>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</si>
  <si>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</si>
  <si>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</si>
  <si>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</si>
  <si>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</si>
  <si>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</si>
  <si>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</si>
  <si>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</si>
  <si>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</si>
  <si>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</si>
  <si>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</si>
  <si>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</si>
  <si>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</si>
  <si>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</si>
  <si>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</si>
  <si>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</si>
  <si>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</si>
  <si>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</si>
  <si>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</si>
  <si>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</si>
  <si>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</si>
  <si>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</si>
  <si>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</si>
  <si>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</si>
  <si>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</si>
  <si>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</si>
  <si>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</si>
  <si>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</si>
  <si>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</si>
  <si>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</si>
  <si>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</si>
  <si>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</si>
  <si>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</si>
  <si>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</si>
  <si>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</si>
  <si>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</si>
  <si>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</si>
  <si>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</si>
  <si>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</si>
  <si>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</si>
  <si>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</si>
  <si>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</si>
  <si>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</si>
  <si>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</si>
  <si>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</si>
  <si>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</si>
  <si>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</si>
  <si>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</si>
  <si>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</si>
  <si>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</si>
  <si>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</si>
  <si>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</si>
  <si>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</si>
  <si>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</si>
  <si>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</si>
  <si>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</si>
  <si>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</si>
  <si>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</si>
  <si>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</si>
  <si>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</si>
  <si>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</si>
  <si>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</si>
  <si>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</si>
  <si>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</si>
  <si>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</si>
  <si>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</si>
  <si>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</si>
  <si>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</si>
  <si>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</si>
  <si>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</si>
  <si>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</si>
  <si>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</si>
  <si>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</si>
  <si>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</si>
  <si>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</si>
  <si>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</si>
  <si>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</si>
  <si>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</si>
  <si>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</si>
  <si>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</si>
  <si>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</si>
  <si>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</si>
  <si>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</si>
  <si>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</si>
  <si>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</si>
  <si>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</si>
  <si>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</si>
  <si>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</si>
  <si>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</si>
  <si>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</si>
  <si>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</si>
  <si>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</si>
  <si>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</si>
  <si>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</si>
  <si>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</si>
  <si>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</si>
  <si>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</si>
  <si>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</si>
  <si>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</si>
  <si>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</si>
  <si>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</si>
  <si>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</si>
  <si>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</si>
  <si>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</si>
  <si>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</si>
  <si>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</si>
  <si>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</si>
  <si>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</si>
  <si>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</si>
  <si>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</si>
  <si>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</si>
  <si>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</si>
  <si>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</si>
  <si>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</si>
  <si>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</si>
  <si>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</si>
  <si>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</si>
  <si>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</si>
  <si>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</si>
  <si>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</si>
  <si>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</si>
  <si>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</si>
  <si>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</si>
  <si>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</si>
  <si>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</si>
  <si>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</si>
  <si>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</si>
  <si>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</si>
  <si>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</si>
  <si>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</si>
  <si>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</si>
  <si>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</si>
  <si>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</si>
  <si>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</si>
  <si>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</si>
  <si>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</si>
  <si>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</si>
  <si>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</si>
  <si>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</si>
  <si>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</si>
  <si>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</si>
  <si>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</si>
  <si>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</si>
  <si>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</si>
  <si>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</si>
  <si>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</si>
  <si>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</si>
  <si>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</si>
  <si>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</si>
  <si>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</si>
  <si>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</si>
  <si>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</si>
  <si>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</si>
  <si>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</si>
  <si>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</si>
  <si>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</si>
  <si>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</si>
  <si>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</si>
  <si>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</si>
  <si>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</si>
  <si>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</si>
  <si>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</si>
  <si>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</si>
  <si>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</si>
  <si>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</si>
  <si>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</si>
  <si>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</si>
  <si>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</si>
  <si>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</si>
  <si>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</si>
  <si>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</si>
  <si>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</si>
  <si>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</si>
  <si>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</si>
  <si>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</si>
  <si>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</si>
  <si>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</si>
  <si>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</si>
  <si>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</si>
  <si>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</si>
  <si>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</si>
  <si>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</si>
  <si>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</si>
  <si>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</si>
  <si>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</si>
  <si>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</si>
  <si>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</si>
  <si>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</si>
  <si>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</si>
  <si>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</si>
  <si>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</si>
  <si>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</si>
  <si>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</si>
  <si>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</si>
  <si>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</si>
  <si>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</si>
  <si>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</si>
  <si>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</si>
  <si>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</si>
  <si>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</si>
  <si>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</si>
  <si>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</si>
  <si>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</si>
  <si>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</si>
  <si>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</si>
  <si>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</si>
  <si>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</si>
  <si>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</si>
  <si>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</si>
  <si>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</si>
  <si>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</si>
  <si>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</si>
  <si>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</si>
  <si>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</si>
  <si>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</si>
  <si>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</si>
  <si>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</si>
  <si>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</si>
  <si>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</si>
  <si>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</si>
  <si>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</si>
  <si>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</si>
  <si>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</si>
  <si>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</si>
  <si>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</si>
  <si>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</si>
  <si>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</si>
  <si>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</si>
  <si>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</si>
  <si>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</si>
  <si>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</si>
  <si>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</si>
  <si>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</si>
  <si>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</si>
  <si>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</si>
  <si>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</si>
  <si>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</si>
  <si>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</si>
  <si>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</si>
  <si>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</si>
  <si>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</si>
  <si>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</si>
  <si>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</si>
  <si>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</si>
  <si>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</si>
  <si>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</si>
  <si>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</si>
  <si>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</si>
  <si>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</si>
  <si>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</si>
  <si>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</si>
  <si>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</si>
  <si>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</si>
  <si>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</si>
  <si>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</si>
  <si>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</si>
  <si>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</si>
  <si>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</si>
  <si>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</si>
  <si>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</si>
  <si>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</si>
  <si>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</si>
  <si>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</si>
  <si>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</si>
  <si>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</si>
  <si>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</si>
  <si>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</si>
  <si>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</si>
  <si>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</si>
  <si>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</si>
  <si>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</si>
  <si>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</si>
  <si>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</si>
  <si>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</si>
  <si>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</si>
  <si>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</si>
  <si>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</si>
  <si>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</si>
  <si>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</si>
  <si>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</si>
  <si>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</si>
  <si>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</si>
  <si>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</si>
  <si>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</si>
  <si>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</si>
  <si>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</si>
  <si>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</si>
  <si>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</si>
  <si>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</si>
  <si>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</si>
  <si>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</si>
  <si>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</si>
  <si>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</si>
  <si>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</si>
  <si>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</si>
  <si>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</si>
  <si>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</si>
  <si>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</si>
  <si>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</si>
  <si>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</si>
  <si>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</si>
  <si>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</si>
  <si>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</si>
  <si>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</si>
  <si>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</si>
  <si>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</si>
  <si>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</si>
  <si>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</si>
  <si>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</si>
  <si>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</si>
  <si>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</si>
  <si>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</si>
  <si>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</si>
  <si>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</si>
  <si>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</si>
  <si>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</si>
  <si>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</si>
  <si>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</si>
  <si>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</si>
  <si>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</si>
  <si>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</si>
  <si>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</si>
  <si>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</si>
  <si>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</si>
  <si>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</si>
  <si>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</si>
  <si>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</si>
  <si>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</si>
  <si>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</si>
  <si>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</si>
  <si>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</si>
  <si>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</si>
  <si>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</si>
  <si>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</si>
  <si>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</si>
  <si>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</si>
  <si>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</si>
  <si>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</si>
  <si>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</si>
  <si>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</si>
  <si>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</si>
  <si>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</si>
  <si>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</si>
  <si>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</si>
  <si>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</si>
  <si>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</si>
  <si>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</si>
  <si>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</si>
  <si>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</si>
  <si>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</si>
  <si>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</si>
  <si>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</si>
  <si>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</si>
  <si>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</si>
  <si>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</si>
  <si>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</si>
  <si>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</si>
  <si>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</si>
  <si>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</si>
  <si>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</si>
  <si>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</si>
  <si>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</si>
  <si>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</si>
  <si>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</si>
  <si>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</si>
  <si>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</si>
  <si>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</si>
  <si>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</si>
  <si>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</si>
  <si>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</si>
  <si>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</si>
  <si>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</si>
  <si>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</si>
  <si>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</si>
  <si>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</si>
  <si>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</si>
  <si>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</si>
  <si>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</si>
  <si>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</si>
  <si>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</si>
  <si>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</si>
  <si>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</si>
  <si>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</si>
  <si>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</si>
  <si>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</si>
  <si>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</si>
  <si>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</si>
  <si>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</si>
  <si>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</si>
  <si>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</si>
  <si>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</si>
  <si>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</si>
  <si>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</si>
  <si>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</si>
  <si>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</si>
  <si>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</si>
  <si>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</si>
  <si>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</si>
  <si>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</si>
  <si>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</si>
  <si>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</si>
  <si>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</si>
  <si>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</si>
  <si>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</si>
  <si>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</si>
  <si>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</si>
  <si>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</si>
  <si>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</si>
  <si>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</si>
  <si>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</si>
  <si>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</si>
  <si>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</si>
  <si>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</si>
  <si>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</si>
  <si>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</si>
  <si>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</si>
  <si>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</si>
  <si>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</si>
  <si>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</si>
  <si>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</si>
  <si>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</si>
  <si>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</si>
  <si>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</si>
  <si>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</si>
  <si>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</si>
  <si>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</si>
  <si>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</si>
  <si>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</si>
  <si>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</si>
  <si>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</si>
  <si>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</si>
  <si>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</si>
  <si>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</si>
  <si>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</si>
  <si>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</si>
  <si>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</si>
  <si>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</si>
  <si>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</si>
  <si>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</si>
  <si>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</si>
  <si>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</si>
  <si>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</si>
  <si>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</si>
  <si>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</si>
  <si>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</si>
  <si>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</si>
  <si>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</si>
  <si>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</si>
  <si>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</si>
  <si>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</si>
  <si>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</si>
  <si>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</si>
  <si>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</si>
  <si>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</si>
  <si>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</si>
  <si>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</si>
  <si>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</si>
  <si>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</si>
  <si>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</si>
  <si>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</si>
  <si>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</si>
  <si>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</si>
  <si>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</si>
  <si>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</si>
  <si>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</si>
  <si>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</si>
  <si>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</si>
  <si>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</si>
  <si>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</si>
  <si>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</si>
  <si>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</si>
  <si>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</si>
  <si>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</si>
  <si>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</si>
  <si>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</si>
  <si>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</si>
  <si>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</si>
  <si>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</si>
  <si>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</si>
  <si>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</si>
  <si>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</si>
  <si>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</si>
  <si>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</si>
  <si>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</si>
  <si>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</si>
  <si>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</si>
  <si>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</si>
  <si>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</si>
  <si>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</si>
  <si>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</si>
  <si>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</si>
  <si>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</si>
  <si>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</si>
  <si>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</si>
  <si>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</si>
  <si>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</si>
  <si>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</si>
  <si>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</si>
  <si>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</si>
  <si>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</si>
  <si>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</si>
  <si>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</si>
  <si>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</si>
  <si>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</si>
  <si>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</si>
  <si>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</si>
  <si>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</si>
  <si>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</si>
  <si>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</si>
  <si>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</si>
  <si>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</si>
  <si>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</si>
  <si>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</si>
  <si>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</si>
  <si>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</si>
  <si>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</si>
  <si>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</si>
  <si>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</si>
  <si>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</si>
  <si>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</si>
  <si>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</si>
  <si>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</si>
  <si>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</si>
  <si>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</si>
  <si>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</si>
  <si>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</si>
  <si>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</si>
  <si>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</si>
  <si>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</si>
  <si>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</si>
  <si>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</si>
  <si>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</si>
  <si>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</si>
  <si>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</si>
  <si>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</si>
  <si>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</si>
  <si>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</si>
  <si>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</si>
  <si>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</si>
  <si>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</si>
  <si>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</si>
  <si>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</si>
  <si>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</si>
  <si>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</si>
  <si>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</si>
  <si>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</si>
  <si>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</si>
  <si>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</si>
  <si>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</si>
  <si>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</si>
  <si>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</si>
  <si>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</si>
  <si>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</si>
  <si>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</si>
  <si>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</si>
  <si>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</si>
  <si>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</si>
  <si>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</si>
  <si>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</si>
  <si>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</si>
  <si>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</si>
  <si>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</si>
  <si>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</si>
  <si>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</si>
  <si>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</si>
  <si>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</si>
  <si>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</si>
  <si>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</si>
  <si>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</si>
  <si>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</si>
  <si>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</si>
  <si>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</si>
  <si>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</si>
  <si>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</si>
  <si>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</si>
  <si>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</si>
  <si>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</si>
  <si>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</si>
  <si>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</si>
  <si>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</si>
  <si>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</si>
  <si>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</si>
  <si>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</si>
  <si>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</si>
  <si>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</si>
  <si>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</si>
  <si>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</si>
  <si>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</si>
  <si>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</si>
  <si>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</si>
  <si>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</si>
  <si>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</si>
  <si>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</si>
  <si>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</si>
  <si>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</si>
  <si>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</si>
  <si>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</si>
  <si>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</si>
  <si>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</si>
  <si>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</si>
  <si>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</si>
  <si>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</si>
  <si>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</si>
  <si>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</si>
  <si>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</si>
  <si>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</si>
  <si>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</si>
  <si>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</si>
  <si>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</si>
  <si>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</si>
  <si>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</si>
  <si>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</si>
  <si>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</si>
  <si>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</si>
  <si>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</si>
  <si>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</si>
  <si>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</si>
  <si>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</si>
  <si>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</si>
  <si>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</si>
  <si>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</si>
  <si>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</si>
  <si>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</si>
  <si>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</si>
  <si>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</si>
  <si>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</si>
  <si>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</si>
  <si>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</si>
  <si>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</si>
  <si>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</si>
  <si>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</si>
  <si>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</si>
  <si>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</si>
  <si>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</si>
  <si>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</si>
  <si>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</si>
  <si>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</si>
  <si>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</si>
  <si>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</si>
  <si>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</si>
  <si>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</si>
  <si>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</si>
  <si>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</si>
  <si>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</si>
  <si>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</si>
  <si>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</si>
  <si>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</si>
  <si>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</si>
  <si>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</si>
  <si>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</si>
  <si>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</si>
  <si>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</si>
  <si>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</si>
  <si>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</si>
  <si>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</si>
  <si>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</si>
  <si>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</si>
  <si>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</si>
  <si>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</si>
  <si>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</si>
  <si>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</si>
  <si>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</si>
  <si>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</si>
  <si>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</si>
  <si>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</si>
  <si>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</si>
  <si>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</si>
  <si>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</si>
  <si>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</si>
  <si>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</si>
  <si>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</si>
  <si>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</si>
  <si>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</si>
  <si>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</si>
  <si>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</si>
  <si>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</si>
  <si>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</si>
  <si>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</si>
  <si>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</si>
  <si>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</si>
  <si>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</si>
  <si>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</si>
  <si>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</si>
  <si>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</si>
  <si>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</si>
  <si>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</si>
  <si>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</si>
  <si>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</si>
  <si>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</si>
  <si>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</si>
  <si>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</si>
  <si>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</si>
  <si>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</si>
  <si>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</si>
  <si>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</si>
  <si>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</si>
  <si>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</si>
  <si>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</si>
  <si>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</si>
  <si>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</si>
  <si>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</si>
  <si>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</si>
  <si>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</si>
  <si>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</si>
  <si>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</si>
  <si>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</si>
  <si>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</si>
  <si>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</si>
  <si>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</si>
  <si>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</si>
  <si>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</si>
  <si>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</si>
  <si>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</si>
  <si>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</si>
  <si>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</si>
  <si>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</si>
  <si>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</si>
  <si>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</si>
  <si>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</si>
  <si>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</si>
  <si>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</si>
  <si>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</si>
  <si>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</si>
  <si>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</si>
  <si>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</si>
  <si>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</si>
  <si>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</si>
  <si>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</si>
  <si>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</si>
  <si>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</si>
  <si>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</si>
  <si>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</si>
  <si>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</si>
  <si>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</si>
  <si>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</si>
  <si>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</si>
  <si>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</si>
  <si>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</si>
  <si>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</si>
  <si>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</si>
  <si>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</si>
  <si>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</si>
  <si>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</si>
  <si>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</si>
  <si>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</si>
  <si>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</si>
  <si>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</si>
  <si>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</si>
  <si>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</si>
  <si>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</si>
  <si>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</si>
  <si>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</si>
  <si>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</si>
  <si>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</si>
  <si>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</si>
  <si>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</si>
  <si>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</si>
  <si>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</si>
  <si>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</si>
  <si>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</si>
  <si>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</si>
  <si>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</si>
  <si>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</si>
  <si>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</si>
  <si>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</si>
  <si>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</si>
  <si>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</si>
  <si>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</si>
  <si>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</si>
  <si>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</si>
  <si>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</si>
  <si>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</si>
  <si>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</si>
  <si>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</si>
  <si>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</si>
  <si>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</si>
  <si>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</si>
  <si>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</si>
  <si>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</si>
  <si>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</si>
  <si>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</si>
  <si>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</si>
  <si>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</si>
  <si>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</si>
  <si>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</si>
  <si>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</si>
  <si>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</si>
  <si>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</si>
  <si>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</si>
  <si>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</si>
  <si>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</si>
  <si>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</si>
  <si>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</si>
  <si>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</si>
  <si>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</si>
  <si>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</si>
  <si>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</si>
  <si>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</si>
  <si>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</si>
  <si>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</si>
  <si>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</si>
  <si>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</si>
  <si>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</si>
  <si>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</si>
  <si>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</si>
  <si>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</si>
  <si>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</si>
  <si>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</si>
  <si>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</si>
  <si>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</si>
  <si>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</si>
  <si>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</si>
  <si>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</si>
  <si>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</si>
  <si>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</si>
  <si>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</si>
  <si>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</si>
  <si>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</si>
  <si>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</si>
  <si>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</si>
  <si>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</si>
  <si>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</si>
  <si>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</si>
  <si>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</si>
  <si>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</si>
  <si>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</si>
  <si>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</si>
  <si>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</si>
  <si>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</si>
  <si>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</si>
  <si>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</si>
  <si>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</si>
  <si>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</si>
  <si>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</si>
  <si>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</si>
  <si>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</si>
  <si>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</si>
  <si>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</si>
  <si>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</si>
  <si>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</si>
  <si>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</si>
  <si>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</si>
  <si>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</si>
  <si>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</si>
  <si>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</si>
  <si>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</si>
  <si>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</si>
  <si>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</si>
  <si>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</si>
  <si>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</si>
  <si>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</si>
  <si>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</si>
  <si>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</si>
  <si>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</si>
  <si>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</si>
  <si>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</si>
  <si>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</si>
  <si>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</si>
  <si>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</si>
  <si>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</si>
  <si>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</si>
  <si>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</si>
  <si>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</si>
  <si>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</si>
  <si>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</si>
  <si>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</si>
  <si>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</si>
  <si>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</si>
  <si>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</si>
  <si>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</si>
  <si>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</si>
  <si>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</si>
  <si>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</si>
  <si>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</si>
  <si>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</si>
  <si>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</si>
  <si>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</si>
  <si>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</si>
  <si>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</si>
  <si>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</si>
  <si>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</si>
  <si>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</si>
  <si>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</si>
  <si>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</si>
  <si>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</si>
  <si>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</si>
  <si>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</si>
  <si>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</si>
  <si>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</si>
  <si>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</si>
  <si>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</si>
  <si>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</si>
  <si>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</si>
  <si>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</si>
  <si>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</si>
  <si>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</si>
  <si>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</si>
  <si>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</si>
  <si>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</si>
  <si>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</si>
  <si>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</si>
  <si>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</si>
  <si>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</si>
  <si>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</si>
  <si>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</si>
  <si>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</si>
  <si>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</si>
  <si>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</si>
  <si>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</si>
  <si>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</si>
  <si>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</si>
  <si>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</si>
  <si>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</si>
  <si>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</si>
  <si>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</si>
  <si>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</si>
  <si>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</si>
  <si>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</si>
  <si>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</si>
  <si>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</si>
  <si>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</si>
  <si>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</si>
  <si>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</si>
  <si>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</si>
  <si>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</si>
  <si>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</si>
  <si>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</si>
  <si>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</si>
  <si>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</si>
  <si>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</si>
  <si>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</si>
  <si>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</si>
  <si>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</si>
  <si>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</si>
  <si>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</si>
  <si>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</si>
  <si>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</si>
  <si>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</si>
  <si>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</si>
  <si>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</si>
  <si>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</si>
  <si>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</si>
  <si>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</si>
  <si>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</si>
  <si>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</si>
  <si>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</si>
  <si>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</si>
  <si>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</si>
  <si>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</si>
  <si>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</si>
  <si>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</si>
  <si>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</si>
  <si>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</si>
  <si>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</si>
  <si>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</si>
  <si>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</si>
  <si>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</si>
  <si>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</si>
  <si>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</si>
  <si>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</si>
  <si>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</si>
  <si>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</si>
  <si>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</si>
  <si>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</si>
  <si>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</si>
  <si>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</si>
  <si>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</si>
  <si>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</si>
  <si>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</si>
  <si>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</si>
  <si>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</si>
  <si>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</si>
  <si>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</si>
  <si>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</si>
  <si>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</si>
  <si>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</si>
  <si>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</si>
  <si>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</si>
  <si>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</si>
  <si>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</si>
  <si>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</si>
  <si>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</si>
  <si>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</si>
  <si>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</si>
  <si>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</si>
  <si>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</si>
  <si>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</si>
  <si>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</si>
  <si>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</si>
  <si>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</si>
  <si>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</si>
  <si>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</si>
  <si>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</si>
  <si>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</si>
  <si>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</si>
  <si>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</si>
  <si>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</si>
  <si>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</si>
  <si>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</si>
  <si>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</si>
  <si>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</si>
  <si>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</si>
  <si>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</si>
  <si>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</si>
  <si>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</si>
  <si>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</si>
  <si>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</si>
  <si>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</si>
  <si>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</si>
  <si>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</si>
  <si>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</si>
  <si>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</si>
  <si>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</si>
  <si>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</si>
  <si>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</si>
  <si>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</si>
  <si>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</si>
  <si>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</si>
  <si>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</si>
  <si>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</si>
  <si>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</si>
  <si>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</si>
  <si>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</si>
  <si>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</si>
  <si>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</si>
  <si>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</si>
  <si>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</si>
  <si>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</si>
  <si>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</si>
  <si>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</si>
  <si>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</si>
  <si>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</si>
  <si>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</si>
  <si>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</si>
  <si>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</si>
  <si>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</si>
  <si>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</si>
  <si>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</si>
  <si>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</si>
  <si>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</si>
  <si>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</si>
  <si>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</si>
  <si>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</si>
  <si>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</si>
  <si>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</si>
  <si>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</si>
  <si>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</si>
  <si>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</si>
  <si>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</si>
  <si>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</si>
  <si>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</si>
  <si>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</si>
  <si>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</si>
  <si>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</si>
  <si>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</si>
  <si>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</si>
  <si>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</si>
  <si>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</si>
  <si>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</si>
  <si>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</si>
  <si>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</si>
  <si>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</si>
  <si>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</si>
  <si>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</si>
  <si>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</si>
  <si>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</si>
  <si>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</si>
  <si>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</si>
  <si>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</si>
  <si>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</si>
  <si>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</si>
  <si>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</si>
  <si>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</si>
  <si>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</si>
  <si>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</si>
  <si>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</si>
  <si>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</si>
  <si>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</si>
  <si>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</si>
  <si>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</si>
  <si>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</si>
  <si>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</si>
  <si>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</si>
  <si>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</si>
  <si>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</si>
  <si>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</si>
  <si>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</si>
  <si>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</si>
  <si>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</si>
  <si>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</si>
  <si>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</si>
  <si>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</si>
  <si>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</si>
  <si>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</si>
  <si>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</si>
  <si>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</si>
  <si>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</si>
  <si>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</si>
  <si>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</si>
  <si>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</si>
  <si>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</si>
  <si>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</si>
  <si>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</si>
  <si>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</si>
  <si>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</si>
  <si>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</si>
  <si>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</si>
  <si>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</si>
  <si>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</si>
  <si>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</si>
  <si>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</si>
  <si>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</si>
  <si>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</si>
  <si>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</si>
  <si>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</si>
  <si>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</si>
  <si>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</si>
  <si>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</si>
  <si>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</si>
  <si>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</si>
  <si>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</si>
  <si>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</si>
  <si>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</si>
  <si>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</si>
  <si>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</si>
  <si>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</si>
  <si>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</si>
  <si>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</si>
  <si>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</si>
  <si>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</si>
  <si>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</si>
  <si>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</si>
  <si>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</si>
  <si>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</si>
  <si>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</si>
  <si>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</si>
  <si>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</si>
  <si>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</si>
  <si>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</si>
  <si>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</si>
  <si>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</si>
  <si>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</si>
  <si>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</si>
  <si>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</si>
  <si>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</si>
  <si>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</si>
  <si>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</si>
  <si>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</si>
  <si>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</si>
  <si>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</si>
  <si>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</si>
  <si>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</si>
  <si>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</si>
  <si>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</si>
  <si>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</si>
  <si>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</si>
  <si>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</si>
  <si>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</si>
  <si>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</si>
  <si>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</si>
  <si>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</si>
  <si>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</si>
  <si>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</si>
  <si>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</si>
  <si>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</si>
  <si>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</si>
  <si>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</si>
  <si>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</si>
  <si>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</si>
  <si>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</si>
  <si>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</si>
  <si>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</si>
  <si>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</si>
  <si>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</si>
  <si>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</si>
  <si>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</si>
  <si>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</si>
  <si>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</si>
  <si>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</si>
  <si>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</si>
  <si>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</si>
  <si>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</si>
  <si>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</si>
  <si>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</si>
  <si>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</si>
  <si>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</si>
  <si>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</si>
  <si>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</si>
  <si>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</si>
  <si>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</si>
  <si>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</si>
  <si>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</si>
  <si>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</si>
  <si>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</si>
  <si>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</si>
  <si>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</si>
  <si>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</si>
  <si>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</si>
  <si>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</si>
  <si>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</si>
  <si>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</si>
  <si>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</si>
  <si>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</si>
  <si>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</si>
  <si>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</si>
  <si>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</si>
  <si>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</si>
  <si>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</si>
  <si>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</si>
  <si>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</si>
  <si>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</si>
  <si>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</si>
  <si>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</si>
  <si>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</si>
  <si>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</si>
  <si>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</si>
  <si>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</si>
  <si>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</si>
  <si>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</si>
  <si>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</si>
  <si>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</si>
  <si>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</si>
  <si>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</si>
  <si>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</si>
  <si>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</si>
  <si>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</si>
  <si>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</si>
  <si>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</si>
  <si>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</si>
  <si>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</si>
  <si>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</si>
  <si>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</si>
  <si>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</si>
  <si>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</si>
  <si>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</si>
  <si>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</si>
  <si>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</si>
  <si>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</si>
  <si>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</si>
  <si>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</si>
  <si>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</si>
  <si>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</si>
  <si>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</si>
  <si>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</si>
  <si>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</si>
  <si>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</si>
  <si>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</si>
  <si>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</si>
  <si>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</si>
  <si>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</si>
  <si>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</si>
  <si>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</si>
  <si>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</si>
  <si>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</si>
  <si>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</si>
  <si>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</si>
  <si>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</si>
  <si>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</si>
  <si>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</si>
  <si>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</si>
  <si>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</si>
  <si>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</si>
  <si>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</si>
  <si>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</si>
  <si>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</si>
  <si>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</si>
  <si>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</si>
  <si>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</si>
  <si>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</si>
  <si>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</si>
  <si>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</si>
  <si>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</si>
  <si>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</si>
  <si>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</si>
  <si>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</si>
  <si>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</si>
  <si>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</si>
  <si>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</si>
  <si>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</si>
  <si>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</si>
  <si>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</si>
  <si>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</si>
  <si>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</si>
  <si>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</si>
  <si>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</si>
  <si>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</si>
  <si>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</si>
  <si>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</si>
  <si>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</si>
  <si>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</si>
  <si>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</si>
  <si>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</si>
  <si>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</si>
  <si>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</si>
  <si>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</si>
  <si>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</si>
  <si>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</si>
  <si>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</si>
  <si>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</si>
  <si>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</si>
  <si>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</si>
  <si>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</si>
  <si>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</si>
  <si>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</si>
  <si>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</si>
  <si>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</si>
  <si>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</si>
  <si>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</si>
  <si>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</si>
  <si>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</si>
  <si>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</si>
  <si>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</si>
  <si>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</si>
  <si>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</si>
  <si>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</si>
  <si>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</si>
  <si>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</si>
  <si>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</si>
  <si>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</si>
  <si>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</si>
  <si>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</si>
  <si>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</si>
  <si>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</si>
  <si>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</si>
  <si>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</si>
  <si>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</si>
  <si>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</si>
  <si>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</si>
  <si>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</si>
  <si>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</si>
  <si>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</si>
  <si>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</si>
  <si>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</si>
  <si>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</si>
  <si>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</si>
  <si>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</si>
  <si>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</si>
  <si>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</si>
  <si>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</si>
  <si>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</si>
  <si>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</si>
  <si>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</si>
  <si>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</si>
  <si>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</si>
  <si>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</si>
  <si>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</si>
  <si>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</si>
  <si>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</si>
  <si>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</si>
  <si>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</si>
  <si>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</si>
  <si>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</si>
  <si>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</si>
  <si>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</si>
  <si>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</si>
  <si>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</si>
  <si>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</si>
  <si>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</si>
  <si>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</si>
  <si>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</si>
  <si>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</si>
  <si>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</si>
  <si>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</si>
  <si>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</si>
  <si>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</si>
  <si>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</si>
  <si>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</si>
  <si>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</si>
  <si>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</si>
  <si>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</si>
  <si>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</si>
  <si>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</si>
  <si>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</si>
  <si>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</si>
  <si>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</si>
  <si>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</si>
  <si>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</si>
  <si>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</si>
  <si>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</si>
  <si>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</si>
  <si>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</si>
  <si>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</si>
  <si>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</si>
  <si>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</si>
  <si>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</si>
  <si>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</si>
  <si>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</si>
  <si>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</si>
  <si>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</si>
  <si>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</si>
  <si>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</si>
  <si>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</si>
  <si>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</si>
  <si>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</si>
  <si>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</si>
  <si>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</si>
  <si>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</si>
  <si>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</si>
  <si>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</si>
  <si>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</si>
  <si>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</si>
  <si>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</si>
  <si>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</si>
  <si>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</si>
  <si>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</si>
  <si>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</si>
  <si>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</si>
  <si>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</si>
  <si>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</si>
  <si>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</si>
  <si>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</si>
  <si>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</si>
  <si>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</si>
  <si>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</si>
  <si>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</si>
  <si>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</si>
  <si>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</si>
  <si>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</si>
  <si>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</si>
  <si>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</si>
  <si>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</si>
  <si>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</si>
  <si>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</si>
  <si>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</si>
  <si>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</si>
  <si>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</si>
  <si>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</si>
  <si>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</si>
  <si>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</si>
  <si>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</si>
  <si>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</si>
  <si>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</si>
  <si>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</si>
  <si>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</si>
  <si>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</si>
  <si>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</si>
  <si>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</si>
  <si>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</si>
  <si>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</si>
  <si>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</si>
  <si>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</si>
  <si>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</si>
  <si>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</si>
  <si>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</si>
  <si>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</si>
  <si>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</si>
  <si>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</si>
  <si>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</si>
  <si>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</si>
  <si>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</si>
  <si>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</si>
  <si>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</si>
  <si>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</si>
  <si>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</si>
  <si>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</si>
  <si>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</si>
  <si>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</si>
  <si>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</si>
  <si>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</si>
  <si>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</si>
  <si>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</si>
  <si>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</si>
  <si>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</si>
  <si>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</si>
  <si>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</si>
  <si>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</si>
  <si>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</si>
  <si>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</si>
  <si>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</si>
  <si>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</si>
  <si>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</si>
  <si>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</si>
  <si>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</si>
  <si>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</si>
  <si>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</si>
  <si>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</si>
  <si>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</si>
  <si>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</si>
  <si>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</si>
  <si>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</si>
  <si>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</si>
  <si>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</si>
  <si>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</si>
  <si>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</si>
  <si>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</si>
  <si>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</si>
  <si>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</si>
  <si>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</si>
  <si>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</si>
  <si>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</si>
  <si>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</si>
  <si>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</si>
  <si>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</si>
  <si>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</si>
  <si>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</si>
  <si>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</si>
  <si>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</si>
  <si>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</si>
  <si>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</si>
  <si>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</si>
  <si>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</si>
  <si>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</si>
  <si>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</si>
  <si>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</si>
  <si>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</si>
  <si>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</si>
  <si>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</si>
  <si>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</si>
  <si>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</si>
  <si>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</si>
  <si>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</si>
  <si>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</si>
  <si>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</si>
  <si>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</si>
  <si>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</si>
  <si>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</si>
  <si>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</si>
  <si>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</si>
  <si>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</si>
  <si>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</si>
  <si>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</si>
  <si>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</si>
  <si>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</si>
  <si>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</si>
  <si>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</si>
  <si>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</si>
  <si>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</si>
  <si>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</si>
  <si>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</si>
  <si>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</si>
  <si>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</si>
  <si>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</si>
  <si>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</si>
  <si>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</si>
  <si>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</si>
  <si>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</si>
  <si>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</si>
  <si>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</si>
  <si>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</si>
  <si>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</si>
  <si>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</si>
  <si>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</si>
  <si>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</si>
  <si>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</si>
  <si>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</si>
  <si>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</si>
  <si>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</si>
  <si>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</si>
  <si>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</si>
  <si>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</si>
  <si>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</si>
  <si>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</si>
  <si>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</si>
  <si>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</si>
  <si>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</si>
  <si>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</si>
  <si>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</si>
  <si>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</si>
  <si>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</si>
  <si>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</si>
  <si>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</si>
  <si>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</si>
  <si>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</si>
  <si>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</si>
  <si>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</si>
  <si>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</si>
  <si>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</si>
  <si>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</si>
  <si>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</si>
  <si>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</si>
  <si>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</si>
  <si>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</si>
  <si>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</si>
  <si>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</si>
  <si>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</si>
  <si>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</si>
  <si>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</si>
  <si>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</si>
  <si>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</si>
  <si>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</si>
  <si>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</si>
  <si>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</si>
  <si>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</si>
  <si>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</si>
  <si>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</si>
  <si>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</si>
  <si>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</si>
  <si>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</si>
  <si>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</si>
  <si>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</si>
  <si>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</si>
  <si>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</si>
  <si>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</si>
  <si>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</si>
  <si>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</si>
  <si>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</si>
  <si>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</si>
  <si>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</si>
  <si>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</si>
  <si>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</si>
  <si>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</si>
  <si>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</si>
  <si>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</si>
  <si>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</si>
  <si>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</si>
  <si>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</si>
  <si>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</si>
  <si>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</si>
  <si>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</si>
  <si>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</si>
  <si>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</si>
  <si>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</si>
  <si>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</si>
  <si>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</si>
  <si>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</si>
  <si>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</si>
  <si>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</si>
  <si>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</si>
  <si>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</si>
  <si>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</si>
  <si>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</si>
  <si>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</si>
  <si>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</si>
  <si>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</si>
  <si>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</si>
  <si>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</si>
  <si>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</si>
  <si>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</si>
  <si>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</si>
  <si>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</si>
  <si>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</si>
  <si>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</si>
  <si>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</si>
  <si>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</si>
  <si>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</si>
  <si>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</si>
  <si>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</si>
  <si>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</si>
  <si>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</si>
  <si>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</si>
  <si>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</si>
  <si>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</si>
  <si>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</si>
  <si>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</si>
  <si>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</si>
  <si>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</si>
  <si>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</si>
  <si>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</si>
  <si>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</si>
  <si>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</si>
  <si>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</si>
  <si>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</si>
  <si>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</si>
  <si>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</si>
  <si>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</si>
  <si>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</si>
  <si>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</si>
  <si>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</si>
  <si>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</si>
  <si>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</si>
  <si>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</si>
  <si>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</si>
  <si>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</si>
  <si>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</si>
  <si>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</si>
  <si>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</si>
  <si>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</si>
  <si>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</si>
  <si>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</si>
  <si>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</si>
  <si>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</si>
  <si>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</si>
  <si>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</si>
  <si>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</si>
  <si>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</si>
  <si>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</si>
  <si>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</si>
  <si>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</si>
  <si>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</si>
  <si>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</si>
  <si>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</si>
  <si>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</si>
  <si>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</si>
  <si>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</si>
  <si>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</si>
  <si>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</si>
  <si>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</si>
  <si>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</si>
  <si>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</si>
  <si>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</si>
  <si>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</si>
  <si>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</si>
  <si>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</si>
  <si>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</si>
  <si>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</si>
  <si>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</si>
  <si>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</si>
  <si>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</si>
  <si>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</si>
  <si>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</si>
  <si>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</si>
  <si>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</si>
  <si>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</si>
  <si>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</si>
  <si>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</si>
  <si>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</si>
  <si>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</si>
  <si>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</si>
  <si>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</si>
  <si>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</si>
  <si>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</si>
  <si>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</si>
  <si>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</si>
  <si>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</si>
  <si>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</si>
  <si>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</si>
  <si>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</si>
  <si>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</si>
  <si>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</si>
  <si>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</si>
  <si>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</si>
  <si>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</si>
  <si>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</si>
  <si>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</si>
  <si>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</si>
  <si>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</si>
  <si>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</si>
  <si>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</si>
  <si>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</si>
  <si>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</si>
  <si>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</si>
  <si>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</si>
  <si>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</si>
  <si>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</si>
  <si>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</si>
  <si>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</si>
  <si>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</si>
  <si>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</si>
  <si>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</si>
  <si>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</si>
  <si>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</si>
  <si>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</si>
  <si>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</si>
  <si>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</si>
  <si>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</si>
  <si>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</si>
  <si>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</si>
  <si>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</si>
  <si>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</si>
  <si>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</si>
  <si>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</si>
  <si>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</si>
  <si>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</si>
  <si>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</si>
  <si>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</si>
  <si>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</si>
  <si>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</si>
  <si>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</si>
  <si>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</si>
  <si>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</si>
  <si>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</si>
  <si>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</si>
  <si>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</si>
  <si>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</si>
  <si>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</si>
  <si>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</si>
  <si>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</si>
  <si>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</si>
  <si>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</si>
  <si>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</si>
  <si>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</si>
  <si>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</si>
  <si>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</si>
  <si>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</si>
  <si>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</si>
  <si>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</si>
  <si>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</si>
  <si>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</si>
  <si>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</si>
  <si>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</si>
  <si>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</si>
  <si>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</si>
  <si>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</si>
  <si>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</si>
  <si>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</si>
  <si>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</si>
  <si>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</si>
  <si>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</si>
  <si>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</si>
  <si>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</si>
  <si>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</si>
  <si>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</si>
  <si>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</si>
  <si>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</si>
  <si>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</si>
  <si>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</si>
  <si>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</si>
  <si>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</si>
  <si>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</si>
  <si>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</si>
  <si>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</si>
  <si>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</si>
  <si>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</si>
  <si>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</si>
  <si>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</si>
  <si>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</si>
  <si>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</si>
  <si>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</si>
  <si>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</si>
  <si>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</si>
  <si>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</si>
  <si>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</si>
  <si>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</si>
  <si>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</si>
  <si>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</si>
  <si>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</si>
  <si>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</si>
  <si>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</si>
  <si>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</si>
  <si>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</si>
  <si>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</si>
  <si>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</si>
  <si>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</si>
  <si>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</si>
  <si>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</si>
  <si>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</si>
  <si>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</si>
  <si>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</si>
  <si>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</si>
  <si>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</si>
  <si>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</si>
  <si>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</si>
  <si>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</si>
  <si>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</si>
  <si>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</si>
  <si>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</si>
  <si>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</si>
  <si>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</si>
  <si>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</si>
  <si>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</si>
  <si>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</si>
  <si>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</si>
  <si>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</si>
  <si>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</si>
  <si>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</si>
  <si>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</si>
  <si>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</si>
  <si>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</si>
  <si>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</si>
  <si>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</si>
  <si>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</si>
  <si>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</si>
  <si>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</si>
  <si>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</si>
  <si>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</si>
  <si>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</si>
  <si>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</si>
  <si>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</si>
  <si>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</si>
  <si>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</si>
  <si>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</si>
  <si>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</si>
  <si>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</si>
  <si>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</si>
  <si>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</si>
  <si>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</si>
  <si>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</si>
  <si>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</si>
  <si>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</si>
  <si>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</si>
  <si>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</si>
  <si>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</si>
  <si>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</si>
  <si>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</si>
  <si>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</si>
  <si>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</si>
  <si>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</si>
  <si>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</si>
  <si>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</si>
  <si>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</si>
  <si>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</si>
  <si>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</si>
  <si>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</si>
  <si>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</si>
  <si>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</si>
  <si>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</si>
  <si>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</si>
  <si>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</si>
  <si>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</si>
  <si>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</si>
  <si>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</si>
  <si>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</si>
  <si>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</si>
  <si>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</si>
  <si>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</si>
  <si>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</si>
  <si>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</si>
  <si>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</si>
  <si>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</si>
  <si>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</si>
  <si>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</si>
  <si>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</si>
  <si>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</si>
  <si>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</si>
  <si>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</si>
  <si>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</si>
  <si>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</si>
  <si>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</si>
  <si>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</si>
  <si>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</si>
  <si>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</si>
  <si>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</si>
  <si>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</si>
  <si>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</si>
  <si>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</si>
  <si>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</si>
  <si>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</si>
  <si>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</si>
  <si>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</si>
  <si>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</si>
  <si>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</si>
  <si>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</si>
  <si>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</si>
  <si>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</si>
  <si>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</si>
  <si>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</si>
  <si>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</si>
  <si>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</si>
  <si>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</si>
  <si>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</si>
  <si>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</si>
  <si>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</si>
  <si>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</si>
  <si>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</si>
  <si>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</si>
  <si>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</si>
  <si>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</si>
  <si>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</si>
  <si>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</si>
  <si>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</si>
  <si>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</si>
  <si>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</si>
  <si>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</si>
  <si>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</si>
  <si>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</si>
  <si>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</si>
  <si>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</si>
  <si>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</si>
  <si>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</si>
  <si>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</si>
  <si>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</si>
  <si>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</si>
  <si>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</si>
  <si>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</si>
  <si>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</si>
  <si>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</si>
  <si>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</si>
  <si>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</si>
  <si>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</si>
  <si>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</si>
  <si>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</si>
  <si>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</si>
  <si>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</si>
  <si>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</si>
  <si>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</si>
  <si>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</si>
  <si>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</si>
  <si>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</si>
  <si>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</si>
  <si>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</si>
  <si>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</si>
  <si>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</si>
  <si>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</si>
  <si>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</si>
  <si>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</si>
  <si>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</si>
  <si>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</si>
  <si>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</si>
  <si>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</si>
  <si>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</si>
  <si>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</si>
  <si>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</si>
  <si>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</si>
  <si>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</si>
  <si>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</si>
  <si>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</si>
  <si>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</si>
  <si>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</si>
  <si>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</si>
  <si>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</si>
  <si>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</si>
  <si>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</si>
  <si>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</si>
  <si>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</si>
  <si>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</si>
  <si>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</si>
  <si>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</si>
  <si>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</si>
  <si>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</si>
  <si>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</si>
  <si>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</si>
  <si>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</si>
  <si>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</si>
  <si>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</si>
  <si>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</si>
  <si>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</si>
  <si>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</si>
  <si>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</si>
  <si>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</si>
  <si>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</si>
  <si>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</si>
  <si>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</si>
  <si>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</si>
  <si>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</si>
  <si>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</si>
  <si>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</si>
  <si>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</si>
  <si>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</si>
  <si>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</si>
  <si>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</si>
  <si>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</si>
  <si>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</si>
  <si>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</si>
  <si>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</si>
  <si>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</si>
  <si>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</si>
  <si>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</si>
  <si>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</si>
  <si>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</si>
  <si>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</si>
  <si>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</si>
  <si>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</si>
  <si>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</si>
  <si>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</si>
  <si>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</si>
  <si>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</si>
  <si>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</si>
  <si>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</si>
  <si>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</si>
  <si>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</si>
  <si>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</si>
  <si>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</si>
  <si>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</si>
  <si>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</si>
  <si>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</si>
  <si>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</si>
  <si>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</si>
  <si>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</si>
  <si>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</si>
  <si>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</si>
  <si>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</si>
  <si>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</si>
  <si>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</si>
  <si>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</si>
  <si>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</si>
  <si>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</si>
  <si>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</si>
  <si>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</si>
  <si>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</si>
  <si>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</si>
  <si>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</si>
  <si>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</si>
  <si>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</si>
  <si>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</si>
  <si>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</si>
  <si>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</si>
  <si>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</si>
  <si>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</si>
  <si>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</si>
  <si>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</si>
  <si>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</si>
  <si>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</si>
  <si>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</si>
  <si>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</si>
  <si>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</si>
  <si>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</si>
  <si>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</si>
  <si>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</si>
  <si>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</si>
  <si>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</si>
  <si>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</si>
  <si>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</si>
  <si>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</si>
  <si>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</si>
  <si>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</si>
  <si>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</si>
  <si>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</si>
  <si>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</si>
  <si>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</si>
  <si>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</si>
  <si>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</si>
  <si>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</si>
  <si>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</si>
  <si>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</si>
  <si>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</si>
  <si>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</si>
  <si>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</si>
  <si>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</si>
  <si>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</si>
  <si>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</si>
  <si>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</si>
  <si>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</si>
  <si>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</si>
  <si>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</si>
  <si>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</si>
  <si>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</si>
  <si>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</si>
  <si>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</si>
  <si>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</si>
  <si>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</si>
  <si>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</si>
  <si>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</si>
  <si>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</si>
  <si>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</si>
  <si>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</si>
  <si>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</si>
  <si>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</si>
  <si>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</si>
  <si>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</si>
  <si>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</si>
  <si>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</si>
  <si>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</si>
  <si>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</si>
  <si>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</si>
  <si>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</si>
  <si>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</si>
  <si>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</si>
  <si>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</si>
  <si>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</si>
  <si>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</si>
  <si>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</si>
  <si>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</si>
  <si>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</si>
  <si>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</si>
  <si>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</si>
  <si>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</si>
  <si>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</si>
  <si>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</si>
  <si>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</si>
  <si>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</si>
  <si>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</si>
  <si>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</si>
  <si>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</si>
  <si>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</si>
  <si>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</si>
  <si>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</si>
  <si>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</si>
  <si>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</si>
  <si>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</si>
  <si>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</si>
  <si>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</si>
  <si>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</si>
  <si>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</si>
  <si>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</si>
  <si>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</si>
  <si>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</si>
  <si>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</si>
  <si>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</si>
  <si>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</si>
  <si>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</si>
  <si>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</si>
  <si>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</si>
  <si>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</si>
  <si>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</si>
  <si>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</si>
  <si>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</si>
  <si>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</si>
  <si>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</si>
  <si>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</si>
  <si>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</si>
  <si>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</si>
  <si>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</si>
  <si>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</si>
  <si>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</si>
  <si>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</si>
  <si>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</si>
  <si>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</si>
  <si>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</si>
  <si>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</si>
  <si>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</si>
  <si>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</si>
  <si>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</si>
  <si>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</si>
  <si>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</si>
  <si>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</si>
  <si>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</si>
  <si>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</si>
  <si>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</si>
  <si>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</si>
  <si>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</si>
  <si>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</si>
  <si>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</si>
  <si>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</si>
  <si>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</si>
  <si>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</si>
  <si>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</si>
  <si>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</si>
  <si>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</si>
  <si>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</si>
  <si>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</si>
  <si>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</si>
  <si>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</si>
  <si>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</si>
  <si>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</si>
  <si>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</si>
  <si>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</si>
  <si>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</si>
  <si>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</si>
  <si>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</si>
  <si>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</si>
  <si>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</si>
  <si>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</si>
  <si>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</si>
  <si>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</si>
  <si>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</si>
  <si>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</si>
  <si>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</si>
  <si>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</si>
  <si>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</si>
  <si>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</si>
  <si>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</si>
  <si>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</si>
  <si>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</si>
  <si>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</si>
  <si>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</si>
  <si>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</si>
  <si>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</si>
  <si>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</si>
  <si>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</si>
  <si>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</si>
  <si>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</si>
  <si>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</si>
  <si>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</si>
  <si>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</si>
  <si>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</si>
  <si>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</si>
  <si>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</si>
  <si>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</si>
  <si>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</si>
  <si>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</si>
  <si>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</si>
  <si>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</si>
  <si>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</si>
  <si>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</si>
  <si>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</si>
  <si>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</si>
  <si>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</si>
  <si>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</si>
  <si>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</si>
  <si>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</si>
  <si>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</si>
  <si>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</si>
  <si>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</si>
  <si>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</si>
  <si>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</si>
  <si>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</si>
  <si>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</si>
  <si>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</si>
  <si>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</si>
  <si>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</si>
  <si>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</si>
  <si>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</si>
  <si>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</si>
  <si>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</si>
  <si>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</si>
  <si>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</si>
  <si>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</si>
  <si>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</si>
  <si>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</si>
  <si>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</si>
  <si>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</si>
  <si>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</si>
  <si>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</si>
  <si>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</si>
  <si>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</si>
  <si>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</si>
  <si>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</si>
  <si>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</si>
  <si>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</si>
  <si>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</si>
  <si>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</si>
  <si>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</si>
  <si>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</si>
  <si>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</si>
  <si>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</si>
  <si>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</si>
  <si>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</si>
  <si>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</si>
  <si>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</si>
  <si>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</si>
  <si>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</si>
  <si>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</si>
  <si>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</si>
  <si>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</si>
  <si>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</si>
  <si>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</si>
  <si>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</si>
  <si>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</si>
  <si>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</si>
  <si>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</si>
  <si>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</si>
  <si>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</si>
  <si>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</si>
  <si>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</si>
  <si>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</si>
  <si>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</si>
  <si>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</si>
  <si>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</si>
  <si>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</si>
  <si>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</si>
  <si>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</si>
  <si>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</si>
  <si>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</si>
  <si>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</si>
  <si>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</si>
  <si>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</si>
  <si>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</si>
  <si>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</si>
  <si>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</si>
  <si>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</si>
  <si>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</si>
  <si>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</si>
  <si>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</si>
  <si>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</si>
  <si>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</si>
  <si>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</si>
  <si>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</si>
  <si>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</si>
  <si>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</si>
  <si>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</si>
  <si>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</si>
  <si>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</si>
  <si>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</si>
  <si>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</si>
  <si>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</si>
  <si>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</si>
  <si>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</si>
  <si>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</si>
  <si>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</si>
  <si>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</si>
  <si>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</si>
  <si>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</si>
  <si>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</si>
  <si>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</si>
  <si>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</si>
  <si>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</si>
  <si>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</si>
  <si>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</si>
  <si>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</si>
  <si>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</si>
  <si>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</si>
  <si>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</si>
  <si>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</si>
  <si>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</si>
  <si>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</si>
  <si>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</si>
  <si>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</si>
  <si>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</si>
  <si>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</si>
  <si>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</si>
  <si>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</si>
  <si>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</si>
  <si>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</si>
  <si>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</si>
  <si>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</si>
  <si>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</si>
  <si>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</si>
  <si>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</si>
  <si>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</si>
  <si>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</si>
  <si>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</si>
  <si>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</si>
  <si>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</si>
  <si>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</si>
  <si>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</si>
  <si>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</si>
  <si>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</si>
  <si>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</si>
  <si>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</si>
  <si>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</si>
  <si>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</si>
  <si>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</si>
  <si>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</si>
  <si>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</si>
  <si>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</si>
  <si>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</si>
  <si>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</si>
  <si>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</si>
  <si>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</si>
  <si>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</si>
  <si>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</si>
  <si>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</si>
  <si>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</si>
  <si>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</si>
  <si>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</si>
  <si>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</si>
  <si>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</si>
  <si>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</si>
  <si>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</si>
  <si>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</si>
  <si>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</si>
  <si>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</si>
  <si>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</si>
  <si>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</si>
  <si>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</si>
  <si>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</si>
  <si>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</si>
  <si>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</si>
  <si>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</si>
  <si>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</si>
  <si>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</si>
  <si>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</si>
  <si>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</si>
  <si>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</si>
  <si>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</si>
  <si>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</si>
  <si>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</si>
  <si>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</si>
  <si>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</si>
  <si>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</si>
  <si>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</si>
  <si>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</si>
  <si>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</si>
  <si>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</si>
  <si>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</si>
  <si>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</si>
  <si>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</si>
  <si>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</si>
  <si>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</si>
  <si>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</si>
  <si>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</si>
  <si>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</si>
  <si>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</si>
  <si>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</si>
  <si>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</si>
  <si>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</si>
  <si>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</si>
  <si>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</si>
  <si>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</si>
  <si>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</si>
  <si>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</si>
  <si>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</si>
  <si>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</si>
  <si>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</si>
  <si>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</si>
  <si>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</si>
  <si>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</si>
  <si>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</si>
  <si>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</si>
  <si>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</si>
  <si>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</si>
  <si>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</si>
  <si>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</si>
  <si>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</si>
  <si>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</si>
  <si>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</si>
  <si>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</si>
  <si>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</si>
  <si>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</si>
  <si>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</si>
  <si>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</si>
  <si>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</si>
  <si>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</si>
  <si>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</si>
  <si>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</si>
  <si>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</si>
  <si>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</si>
  <si>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</si>
  <si>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</si>
  <si>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</si>
  <si>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</si>
  <si>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</si>
  <si>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</si>
  <si>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</si>
  <si>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</si>
  <si>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</si>
  <si>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</si>
  <si>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</si>
  <si>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</si>
  <si>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</si>
  <si>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</si>
  <si>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</si>
  <si>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</si>
  <si>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</si>
  <si>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</si>
  <si>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</si>
  <si>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</si>
  <si>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</si>
  <si>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</si>
  <si>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</si>
  <si>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</si>
  <si>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</si>
  <si>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</si>
  <si>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</si>
  <si>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</si>
  <si>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</si>
  <si>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</si>
  <si>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</si>
  <si>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</si>
  <si>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</si>
  <si>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</si>
  <si>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</si>
  <si>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</si>
  <si>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</si>
  <si>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</si>
  <si>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</si>
  <si>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</si>
  <si>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</si>
  <si>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</si>
  <si>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</si>
  <si>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</si>
  <si>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</si>
  <si>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</si>
  <si>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</si>
  <si>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</si>
  <si>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</si>
  <si>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</si>
  <si>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</si>
  <si>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</si>
  <si>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</si>
  <si>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</si>
  <si>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</si>
  <si>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</si>
  <si>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</si>
  <si>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</si>
  <si>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</si>
  <si>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</si>
  <si>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</si>
  <si>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</si>
  <si>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</si>
  <si>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</si>
  <si>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</si>
  <si>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</si>
  <si>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</si>
  <si>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</si>
  <si>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</si>
  <si>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</si>
  <si>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</si>
  <si>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</si>
  <si>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</si>
  <si>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</si>
  <si>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</si>
  <si>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</si>
  <si>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</si>
  <si>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</si>
  <si>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</si>
  <si>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</si>
  <si>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</si>
  <si>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</si>
  <si>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</si>
  <si>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</si>
  <si>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</si>
  <si>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</si>
  <si>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</si>
  <si>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</si>
  <si>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</si>
  <si>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</si>
  <si>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</si>
  <si>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</si>
  <si>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</si>
  <si>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</si>
  <si>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</si>
  <si>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</si>
  <si>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</si>
  <si>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</si>
  <si>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</si>
  <si>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</si>
  <si>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</si>
  <si>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</si>
  <si>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</si>
  <si>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</si>
  <si>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</si>
  <si>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</si>
  <si>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</si>
  <si>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</si>
  <si>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</si>
  <si>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</si>
  <si>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</si>
  <si>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</si>
  <si>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</si>
  <si>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</si>
  <si>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</si>
  <si>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</si>
  <si>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</si>
  <si>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</si>
  <si>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</si>
  <si>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</si>
  <si>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</si>
  <si>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</si>
  <si>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</si>
  <si>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</si>
  <si>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</si>
  <si>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</si>
  <si>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</si>
  <si>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</si>
  <si>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</si>
  <si>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</si>
  <si>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</si>
  <si>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</si>
  <si>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</si>
  <si>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</si>
  <si>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</si>
  <si>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</si>
  <si>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</si>
  <si>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</si>
  <si>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</si>
  <si>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</si>
  <si>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</si>
  <si>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</si>
  <si>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</si>
  <si>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</si>
  <si>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</si>
  <si>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</si>
  <si>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</si>
  <si>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</si>
  <si>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</si>
  <si>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</si>
  <si>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</si>
  <si>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</si>
  <si>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</si>
  <si>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</si>
  <si>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</si>
  <si>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</si>
  <si>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</si>
  <si>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</si>
  <si>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</si>
  <si>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</si>
  <si>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</si>
  <si>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</si>
  <si>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</si>
  <si>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</si>
  <si>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</si>
  <si>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</si>
  <si>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</si>
  <si>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</si>
  <si>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</si>
  <si>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</si>
  <si>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</si>
  <si>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</si>
  <si>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</si>
  <si>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</si>
  <si>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</si>
  <si>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</si>
  <si>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</si>
  <si>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</si>
  <si>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</si>
  <si>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</si>
  <si>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</si>
  <si>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</si>
  <si>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</si>
  <si>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</si>
  <si>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</si>
  <si>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</si>
  <si>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</si>
  <si>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</si>
  <si>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</si>
  <si>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</si>
  <si>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</si>
  <si>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</si>
  <si>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</si>
  <si>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</si>
  <si>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</si>
  <si>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</si>
  <si>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</si>
  <si>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</si>
  <si>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</si>
  <si>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</si>
  <si>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</si>
  <si>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</si>
  <si>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</si>
  <si>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</si>
  <si>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</si>
  <si>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</si>
  <si>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</si>
  <si>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</si>
  <si>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</si>
  <si>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</si>
  <si>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</si>
  <si>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</si>
  <si>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</si>
  <si>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</si>
  <si>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</si>
  <si>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</si>
  <si>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</si>
  <si>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</si>
  <si>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</si>
  <si>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</si>
  <si>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</si>
  <si>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</si>
  <si>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</si>
  <si>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</si>
  <si>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</si>
  <si>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</si>
  <si>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</si>
  <si>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</si>
  <si>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</si>
  <si>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</si>
  <si>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</si>
  <si>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</si>
  <si>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</si>
  <si>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</si>
  <si>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</si>
  <si>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</si>
  <si>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</si>
  <si>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</si>
  <si>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</si>
  <si>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</si>
  <si>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</si>
  <si>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</si>
  <si>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</si>
  <si>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</si>
  <si>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</si>
  <si>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</si>
  <si>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</si>
  <si>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</si>
  <si>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</si>
  <si>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</si>
  <si>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</si>
  <si>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</si>
  <si>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</si>
  <si>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</si>
  <si>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</si>
  <si>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</si>
  <si>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</si>
  <si>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</si>
  <si>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</si>
  <si>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</si>
  <si>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</si>
  <si>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</si>
  <si>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</si>
  <si>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</si>
  <si>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</si>
  <si>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</si>
  <si>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</si>
  <si>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</si>
  <si>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</si>
  <si>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</si>
  <si>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</si>
  <si>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</si>
  <si>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</si>
  <si>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</si>
  <si>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</si>
  <si>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</si>
  <si>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</si>
  <si>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</si>
  <si>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</si>
  <si>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</si>
  <si>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</si>
  <si>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</si>
  <si>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</si>
  <si>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</si>
  <si>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</si>
  <si>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</si>
  <si>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</si>
  <si>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</si>
  <si>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</si>
  <si>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</si>
  <si>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</si>
  <si>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</si>
  <si>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</si>
  <si>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</si>
  <si>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</si>
  <si>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</si>
  <si>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</si>
  <si>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</si>
  <si>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</si>
  <si>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</si>
  <si>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</si>
  <si>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</si>
  <si>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</si>
  <si>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</si>
  <si>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</si>
  <si>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</si>
  <si>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</si>
  <si>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</si>
  <si>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</si>
  <si>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</si>
  <si>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</si>
  <si>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</si>
  <si>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</si>
  <si>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</si>
  <si>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</si>
  <si>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</si>
  <si>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</si>
  <si>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</si>
  <si>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</si>
  <si>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</si>
  <si>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</si>
  <si>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</si>
  <si>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</si>
  <si>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</si>
  <si>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</si>
  <si>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</si>
  <si>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</si>
  <si>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</si>
  <si>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</si>
  <si>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</si>
  <si>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</si>
  <si>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</si>
  <si>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</si>
  <si>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</si>
  <si>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</si>
  <si>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</si>
  <si>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</si>
  <si>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</si>
  <si>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</si>
  <si>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</si>
  <si>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</si>
  <si>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</si>
  <si>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</si>
  <si>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</si>
  <si>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</si>
  <si>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</si>
  <si>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</si>
  <si>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</si>
  <si>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</si>
  <si>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</si>
  <si>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</si>
  <si>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</si>
  <si>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</si>
  <si>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</si>
  <si>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</si>
  <si>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</si>
  <si>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</si>
  <si>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</si>
  <si>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</si>
  <si>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</si>
  <si>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</si>
  <si>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</si>
  <si>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</si>
  <si>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</si>
  <si>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</si>
  <si>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</si>
  <si>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</si>
  <si>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</si>
  <si>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</si>
  <si>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</si>
  <si>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</si>
  <si>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</si>
  <si>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</si>
  <si>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</si>
  <si>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</si>
  <si>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</si>
  <si>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</si>
  <si>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</si>
  <si>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</si>
  <si>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</si>
  <si>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</si>
  <si>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</si>
  <si>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</si>
  <si>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</si>
  <si>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</si>
  <si>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</si>
  <si>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</si>
  <si>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</si>
  <si>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</si>
  <si>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</si>
  <si>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</si>
  <si>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</si>
  <si>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</si>
  <si>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</si>
  <si>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</si>
  <si>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</si>
  <si>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</si>
  <si>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</si>
  <si>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</si>
  <si>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</si>
  <si>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</si>
  <si>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</si>
  <si>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</si>
  <si>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</si>
  <si>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</si>
  <si>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</si>
  <si>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</si>
  <si>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</si>
  <si>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</si>
  <si>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</si>
  <si>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</si>
  <si>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</si>
  <si>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</si>
  <si>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</si>
  <si>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</si>
  <si>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</si>
  <si>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</si>
  <si>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</si>
  <si>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</si>
  <si>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</si>
  <si>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</si>
  <si>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</si>
  <si>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</si>
  <si>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</si>
  <si>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</si>
  <si>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</si>
  <si>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</si>
  <si>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</si>
  <si>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</si>
  <si>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</si>
  <si>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</si>
  <si>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</si>
  <si>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</si>
  <si>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</si>
  <si>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</si>
  <si>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</si>
  <si>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</si>
  <si>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</si>
  <si>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</si>
  <si>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</si>
  <si>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</si>
  <si>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</si>
  <si>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</si>
  <si>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</si>
  <si>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</si>
  <si>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</si>
  <si>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</si>
  <si>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</si>
  <si>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</si>
  <si>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</si>
  <si>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</si>
  <si>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</si>
  <si>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</si>
  <si>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</si>
  <si>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</si>
  <si>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</si>
  <si>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</si>
  <si>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</si>
  <si>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</si>
  <si>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</si>
  <si>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</si>
  <si>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</si>
  <si>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</si>
  <si>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</si>
  <si>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</si>
  <si>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</si>
  <si>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</si>
  <si>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</si>
  <si>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</si>
  <si>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</si>
  <si>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</si>
  <si>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</si>
  <si>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</si>
  <si>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</si>
  <si>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</si>
  <si>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</si>
  <si>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</si>
  <si>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</si>
  <si>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</si>
  <si>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</si>
  <si>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</si>
  <si>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</si>
  <si>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</si>
  <si>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</si>
  <si>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</si>
  <si>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</si>
  <si>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</si>
  <si>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</si>
  <si>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</si>
  <si>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</si>
  <si>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</si>
  <si>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</si>
  <si>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</si>
  <si>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</si>
  <si>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</si>
  <si>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</si>
  <si>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</si>
  <si>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</si>
  <si>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</si>
  <si>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</si>
  <si>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</si>
  <si>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</si>
  <si>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</si>
  <si>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</si>
  <si>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</si>
  <si>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</si>
  <si>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</si>
  <si>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</si>
  <si>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</si>
  <si>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</si>
  <si>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</si>
  <si>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</si>
  <si>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</si>
  <si>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</si>
  <si>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</si>
  <si>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</si>
  <si>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</si>
  <si>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</si>
  <si>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</si>
  <si>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</si>
  <si>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</si>
  <si>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</si>
  <si>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</si>
  <si>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</si>
  <si>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</si>
  <si>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</si>
  <si>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</si>
  <si>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</si>
  <si>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</si>
  <si>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</si>
  <si>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</si>
  <si>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</si>
  <si>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</si>
  <si>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</si>
  <si>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</si>
  <si>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</si>
  <si>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</si>
  <si>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</si>
  <si>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</si>
  <si>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</si>
  <si>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</si>
  <si>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</si>
  <si>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</si>
  <si>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</si>
  <si>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</si>
  <si>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</si>
  <si>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</si>
  <si>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</si>
  <si>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</si>
  <si>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</si>
  <si>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</si>
  <si>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</si>
  <si>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</si>
  <si>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</si>
  <si>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</si>
  <si>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</si>
  <si>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</si>
  <si>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</si>
  <si>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</si>
  <si>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</si>
  <si>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</si>
  <si>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</si>
  <si>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</si>
  <si>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</si>
  <si>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</si>
  <si>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</si>
  <si>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</si>
  <si>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</si>
  <si>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</si>
  <si>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</si>
  <si>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</si>
  <si>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</si>
  <si>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</si>
  <si>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</si>
  <si>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</si>
  <si>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</si>
  <si>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</si>
  <si>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</si>
  <si>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</si>
  <si>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</si>
  <si>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</si>
  <si>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</si>
  <si>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</si>
  <si>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</si>
  <si>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</si>
  <si>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</si>
  <si>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</si>
  <si>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</si>
  <si>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</si>
  <si>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</si>
  <si>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</si>
  <si>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</si>
  <si>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</si>
  <si>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</si>
  <si>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</si>
  <si>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</si>
  <si>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</si>
  <si>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</si>
  <si>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</si>
  <si>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</si>
  <si>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</si>
  <si>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</si>
  <si>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</si>
  <si>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</si>
  <si>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</si>
  <si>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</si>
  <si>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</si>
  <si>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</si>
  <si>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</si>
  <si>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</si>
  <si>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</si>
  <si>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</si>
  <si>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</si>
  <si>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</si>
  <si>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</si>
  <si>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</si>
  <si>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</si>
  <si>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</si>
  <si>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</si>
  <si>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</si>
  <si>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</si>
  <si>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</si>
  <si>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</si>
  <si>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</si>
  <si>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</si>
  <si>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</si>
  <si>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</si>
  <si>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</si>
  <si>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</si>
  <si>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</si>
  <si>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</si>
  <si>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</si>
  <si>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</si>
  <si>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</si>
  <si>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</si>
  <si>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</si>
  <si>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</si>
  <si>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</si>
  <si>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</si>
  <si>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</si>
  <si>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</si>
  <si>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</si>
  <si>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</si>
  <si>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</si>
  <si>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</si>
  <si>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</si>
  <si>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</si>
  <si>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</si>
  <si>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</si>
  <si>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</si>
  <si>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</si>
  <si>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</si>
  <si>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</si>
  <si>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</si>
  <si>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</si>
  <si>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</si>
  <si>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</si>
  <si>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</si>
  <si>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</si>
  <si>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</si>
  <si>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</si>
  <si>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</si>
  <si>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</si>
  <si>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</si>
  <si>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</si>
  <si>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</si>
  <si>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</si>
  <si>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</si>
  <si>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</si>
  <si>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</si>
  <si>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</si>
  <si>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</si>
  <si>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</si>
  <si>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</si>
  <si>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</si>
  <si>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</si>
  <si>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</si>
  <si>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</si>
  <si>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</si>
  <si>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</si>
  <si>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</si>
  <si>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</si>
  <si>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</si>
  <si>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</si>
  <si>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</si>
  <si>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</si>
  <si>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</si>
  <si>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</si>
  <si>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</si>
  <si>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</si>
  <si>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</si>
  <si>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</si>
  <si>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</si>
  <si>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</si>
  <si>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</si>
  <si>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</si>
  <si>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</si>
  <si>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</si>
  <si>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</si>
  <si>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</si>
  <si>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</si>
  <si>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</si>
  <si>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</si>
  <si>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</si>
  <si>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</si>
  <si>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</si>
  <si>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</si>
  <si>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</si>
  <si>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</si>
  <si>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</si>
  <si>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</si>
  <si>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</si>
  <si>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</si>
  <si>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</si>
  <si>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</si>
  <si>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</si>
  <si>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</si>
  <si>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</si>
  <si>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</si>
  <si>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</si>
  <si>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</si>
  <si>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</si>
  <si>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</si>
  <si>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</si>
  <si>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</si>
  <si>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</si>
  <si>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</si>
  <si>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</si>
  <si>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</si>
  <si>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</si>
  <si>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</si>
  <si>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</si>
  <si>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</si>
  <si>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</si>
  <si>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</si>
  <si>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</si>
  <si>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</si>
  <si>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</si>
  <si>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</si>
  <si>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</si>
  <si>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</si>
  <si>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</si>
  <si>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</si>
  <si>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</si>
  <si>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</si>
  <si>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</si>
  <si>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</si>
  <si>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</si>
  <si>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</si>
  <si>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</si>
  <si>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</si>
  <si>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</si>
  <si>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</si>
  <si>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</si>
  <si>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</si>
  <si>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</si>
  <si>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</si>
  <si>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</si>
  <si>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</si>
  <si>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</si>
  <si>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</si>
  <si>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</si>
  <si>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</si>
  <si>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</si>
  <si>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</si>
  <si>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</si>
  <si>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</si>
  <si>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</si>
  <si>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</si>
  <si>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</si>
  <si>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</si>
  <si>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</si>
  <si>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</si>
  <si>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</si>
  <si>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</si>
  <si>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</si>
  <si>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</si>
  <si>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</si>
  <si>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</si>
  <si>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</si>
  <si>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</si>
  <si>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</si>
  <si>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</si>
  <si>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</si>
  <si>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</si>
  <si>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</si>
  <si>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</si>
  <si>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</si>
  <si>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</si>
  <si>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</si>
  <si>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</si>
  <si>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</si>
  <si>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</si>
  <si>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</si>
  <si>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</si>
  <si>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</si>
  <si>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</si>
  <si>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</si>
  <si>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</si>
  <si>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</si>
  <si>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</si>
  <si>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</si>
  <si>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</si>
  <si>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</si>
  <si>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</si>
  <si>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</si>
  <si>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</si>
  <si>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</si>
  <si>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</si>
  <si>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</si>
  <si>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</si>
  <si>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</si>
  <si>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</si>
  <si>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</si>
  <si>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</si>
  <si>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</si>
  <si>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</si>
  <si>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</si>
  <si>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</si>
  <si>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</si>
  <si>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</si>
  <si>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</si>
  <si>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</si>
  <si>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</si>
  <si>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</si>
  <si>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</si>
  <si>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</si>
  <si>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</si>
  <si>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</si>
  <si>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</si>
  <si>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</si>
  <si>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</si>
  <si>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</si>
  <si>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</si>
  <si>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</si>
  <si>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</si>
  <si>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</si>
  <si>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</si>
  <si>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</si>
  <si>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</si>
  <si>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</si>
  <si>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</si>
  <si>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</si>
  <si>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</si>
  <si>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</si>
  <si>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</si>
  <si>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</si>
  <si>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</si>
  <si>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</si>
  <si>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</si>
  <si>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</si>
  <si>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</si>
  <si>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</si>
  <si>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</si>
  <si>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</si>
  <si>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</si>
  <si>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</si>
  <si>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</si>
  <si>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</si>
  <si>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</si>
  <si>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</si>
  <si>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</si>
  <si>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</si>
  <si>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</si>
  <si>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</si>
  <si>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</si>
  <si>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</si>
  <si>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</si>
  <si>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</si>
  <si>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</si>
  <si>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</si>
  <si>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</si>
  <si>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</si>
  <si>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</si>
  <si>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</si>
  <si>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</si>
  <si>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</si>
  <si>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</si>
  <si>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</si>
  <si>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</si>
  <si>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</si>
  <si>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</si>
  <si>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</si>
  <si>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</si>
  <si>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</si>
  <si>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</si>
  <si>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</si>
  <si>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</si>
  <si>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</si>
  <si>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</si>
  <si>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</si>
  <si>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</si>
  <si>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</si>
  <si>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</si>
  <si>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</si>
  <si>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</si>
  <si>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</si>
  <si>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</si>
  <si>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</si>
  <si>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</si>
  <si>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</si>
  <si>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</si>
  <si>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</si>
  <si>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</si>
  <si>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</si>
  <si>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</si>
  <si>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</si>
  <si>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</si>
  <si>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</si>
  <si>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</si>
  <si>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</si>
  <si>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</si>
  <si>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</si>
  <si>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</si>
  <si>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</si>
  <si>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</si>
  <si>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</si>
  <si>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</si>
  <si>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</si>
  <si>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</si>
  <si>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</si>
  <si>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</si>
  <si>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</si>
  <si>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</si>
  <si>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</si>
  <si>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</si>
  <si>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</si>
  <si>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</si>
  <si>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</si>
  <si>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</si>
  <si>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</si>
  <si>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</si>
  <si>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</si>
  <si>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</si>
  <si>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</si>
  <si>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</si>
  <si>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</si>
  <si>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</si>
  <si>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</si>
  <si>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</si>
  <si>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</si>
  <si>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</si>
  <si>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</si>
  <si>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</si>
  <si>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</si>
  <si>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</si>
  <si>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</si>
  <si>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</si>
  <si>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</si>
  <si>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</si>
  <si>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</si>
  <si>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</si>
  <si>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</si>
  <si>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</si>
  <si>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</si>
  <si>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</si>
  <si>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</si>
  <si>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</si>
  <si>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</si>
  <si>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</si>
  <si>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</si>
  <si>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</si>
  <si>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</si>
  <si>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</si>
  <si>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</si>
  <si>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</si>
  <si>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</si>
  <si>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</si>
  <si>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</si>
  <si>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</si>
  <si>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</si>
  <si>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</si>
  <si>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</si>
  <si>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</si>
  <si>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</si>
  <si>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</si>
  <si>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</si>
  <si>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</si>
  <si>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</si>
  <si>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</si>
  <si>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</si>
  <si>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</si>
  <si>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</si>
  <si>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</si>
  <si>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</si>
  <si>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</si>
  <si>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</si>
  <si>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</si>
  <si>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</si>
  <si>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</si>
  <si>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</si>
  <si>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</si>
  <si>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</si>
  <si>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</si>
  <si>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</si>
  <si>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</si>
  <si>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</si>
  <si>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</si>
  <si>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</si>
  <si>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</si>
  <si>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</si>
  <si>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</si>
  <si>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</si>
  <si>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</si>
  <si>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</si>
  <si>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</si>
  <si>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</si>
  <si>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</si>
  <si>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</si>
  <si>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</si>
  <si>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</si>
  <si>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</si>
  <si>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</si>
  <si>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</si>
  <si>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</si>
  <si>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</si>
  <si>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</si>
  <si>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</si>
  <si>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</si>
  <si>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</si>
  <si>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</si>
  <si>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</si>
  <si>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</si>
  <si>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</si>
  <si>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</si>
  <si>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</si>
  <si>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</si>
  <si>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</si>
  <si>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</si>
  <si>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</si>
  <si>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</si>
  <si>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</si>
  <si>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</si>
  <si>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</si>
  <si>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</si>
  <si>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</si>
  <si>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</si>
  <si>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</si>
  <si>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</si>
  <si>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</si>
  <si>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</si>
  <si>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</si>
  <si>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</si>
  <si>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</si>
  <si>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</si>
  <si>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</si>
  <si>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</si>
  <si>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</si>
  <si>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</si>
  <si>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</si>
  <si>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</si>
  <si>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</si>
  <si>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</si>
  <si>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</si>
  <si>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</si>
  <si>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</si>
  <si>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</si>
  <si>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</si>
  <si>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</si>
  <si>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</si>
  <si>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</si>
  <si>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</si>
  <si>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</si>
  <si>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</si>
  <si>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</si>
  <si>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</si>
  <si>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</si>
  <si>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</si>
  <si>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</si>
  <si>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</si>
  <si>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</si>
  <si>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</si>
  <si>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</si>
  <si>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</si>
  <si>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</si>
  <si>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</si>
  <si>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</si>
  <si>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</si>
  <si>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</si>
  <si>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</si>
  <si>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</si>
  <si>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</si>
  <si>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</si>
  <si>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</si>
  <si>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</si>
  <si>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</si>
  <si>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</si>
  <si>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</si>
  <si>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</si>
  <si>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</si>
  <si>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</si>
  <si>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</si>
  <si>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</si>
  <si>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</si>
  <si>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</si>
  <si>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</si>
  <si>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</si>
  <si>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</si>
  <si>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</si>
  <si>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</si>
  <si>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</si>
  <si>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</si>
  <si>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</si>
  <si>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</si>
  <si>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</si>
  <si>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</si>
  <si>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</si>
  <si>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</si>
  <si>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</si>
  <si>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</si>
  <si>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</si>
  <si>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</si>
  <si>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</si>
  <si>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</si>
  <si>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</si>
  <si>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</si>
  <si>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</si>
  <si>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</si>
  <si>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</si>
  <si>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</si>
  <si>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</si>
  <si>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</si>
  <si>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</si>
  <si>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</si>
  <si>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</si>
  <si>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</si>
  <si>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</si>
  <si>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</si>
  <si>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</si>
  <si>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</si>
  <si>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</si>
  <si>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</si>
  <si>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</si>
  <si>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</si>
  <si>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</si>
  <si>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</si>
  <si>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</si>
  <si>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</si>
  <si>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</si>
  <si>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</si>
  <si>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</si>
  <si>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</si>
  <si>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</si>
  <si>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</si>
  <si>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</si>
  <si>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</si>
  <si>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</si>
  <si>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</si>
  <si>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</si>
  <si>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</si>
  <si>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</si>
  <si>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</si>
  <si>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</si>
  <si>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</si>
  <si>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</si>
  <si>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</si>
  <si>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</si>
  <si>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</si>
  <si>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</si>
  <si>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</si>
  <si>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</si>
  <si>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</si>
  <si>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</si>
  <si>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</si>
  <si>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</si>
  <si>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</si>
  <si>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</si>
  <si>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</si>
  <si>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</si>
  <si>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</si>
  <si>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</si>
  <si>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</si>
  <si>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</si>
  <si>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</si>
  <si>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</si>
  <si>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</si>
  <si>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</si>
  <si>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</si>
  <si>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</si>
  <si>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</si>
  <si>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</si>
  <si>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</si>
  <si>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</si>
  <si>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</si>
  <si>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</si>
  <si>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</si>
  <si>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</si>
  <si>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</si>
  <si>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</si>
  <si>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</si>
  <si>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</si>
  <si>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</si>
  <si>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</si>
  <si>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</si>
  <si>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</si>
  <si>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</si>
  <si>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</si>
  <si>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</si>
  <si>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</si>
  <si>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</si>
  <si>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</si>
  <si>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</si>
  <si>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</si>
  <si>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</si>
  <si>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</si>
  <si>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</si>
  <si>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</si>
  <si>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</si>
  <si>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</si>
  <si>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</si>
  <si>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</si>
  <si>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</si>
  <si>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</si>
  <si>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</si>
  <si>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</si>
  <si>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</si>
  <si>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</si>
  <si>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</si>
  <si>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</si>
  <si>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</si>
  <si>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</si>
  <si>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</si>
  <si>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</si>
  <si>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</si>
  <si>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</si>
  <si>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</si>
  <si>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</si>
  <si>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</si>
  <si>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</si>
  <si>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</si>
  <si>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</si>
  <si>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</si>
  <si>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</si>
  <si>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</si>
  <si>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</si>
  <si>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</si>
  <si>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</si>
  <si>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</si>
  <si>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</si>
  <si>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</si>
  <si>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</si>
  <si>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</si>
  <si>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</si>
  <si>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</si>
  <si>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</si>
  <si>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</si>
  <si>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</si>
  <si>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</si>
  <si>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</si>
  <si>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</si>
  <si>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</si>
  <si>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</si>
  <si>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</si>
  <si>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</si>
  <si>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</si>
  <si>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</si>
  <si>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</si>
  <si>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</si>
  <si>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</si>
  <si>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</si>
  <si>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</si>
  <si>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</si>
  <si>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</si>
  <si>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</si>
  <si>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</si>
  <si>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</si>
  <si>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</si>
  <si>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</si>
  <si>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</si>
  <si>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</si>
  <si>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</si>
  <si>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</si>
  <si>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</si>
  <si>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</si>
  <si>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</si>
  <si>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</si>
  <si>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</si>
  <si>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</si>
  <si>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</si>
  <si>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</si>
  <si>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</si>
  <si>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</si>
  <si>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</si>
  <si>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</si>
  <si>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</si>
  <si>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</si>
  <si>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</si>
  <si>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</si>
  <si>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</si>
  <si>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</si>
  <si>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</si>
  <si>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</si>
  <si>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</si>
  <si>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</si>
  <si>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</si>
  <si>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</si>
  <si>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</si>
  <si>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</si>
  <si>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</si>
  <si>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</si>
  <si>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</si>
  <si>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</si>
  <si>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</si>
  <si>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</si>
  <si>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</si>
  <si>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</si>
  <si>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</si>
  <si>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</si>
  <si>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</si>
  <si>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</si>
  <si>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</si>
  <si>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</si>
  <si>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</si>
  <si>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</si>
  <si>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</si>
  <si>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</si>
  <si>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</si>
  <si>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</si>
  <si>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</si>
  <si>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</si>
  <si>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</si>
  <si>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</si>
  <si>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</si>
  <si>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</si>
  <si>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</si>
  <si>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</si>
  <si>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</si>
  <si>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</si>
  <si>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</si>
  <si>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</si>
  <si>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</si>
  <si>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</si>
  <si>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</si>
  <si>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</si>
  <si>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</si>
  <si>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</si>
  <si>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</si>
  <si>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</si>
  <si>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</si>
  <si>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</si>
  <si>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</si>
  <si>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</si>
  <si>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</si>
  <si>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</si>
  <si>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</si>
  <si>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</si>
  <si>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</si>
  <si>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</si>
  <si>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</si>
  <si>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</si>
  <si>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</si>
  <si>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</si>
  <si>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</si>
  <si>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</si>
  <si>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</si>
  <si>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</si>
  <si>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</si>
  <si>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</si>
  <si>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</si>
  <si>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</si>
  <si>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</si>
  <si>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</si>
  <si>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</si>
  <si>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</si>
  <si>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</si>
  <si>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</si>
  <si>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</si>
  <si>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</si>
  <si>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</si>
  <si>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</si>
  <si>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</si>
  <si>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</si>
  <si>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</si>
  <si>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</si>
  <si>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</si>
  <si>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</si>
  <si>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</si>
  <si>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</si>
  <si>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</si>
  <si>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</si>
  <si>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</si>
  <si>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</si>
  <si>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</si>
  <si>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</si>
  <si>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</si>
  <si>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</si>
  <si>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</si>
  <si>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</si>
  <si>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</si>
  <si>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</si>
  <si>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</si>
  <si>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</si>
  <si>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</si>
  <si>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</si>
  <si>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</si>
  <si>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</si>
  <si>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</si>
  <si>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</si>
  <si>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</si>
  <si>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</si>
  <si>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</si>
  <si>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</si>
  <si>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</si>
  <si>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</si>
  <si>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</si>
  <si>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</si>
  <si>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</si>
  <si>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</si>
  <si>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</si>
  <si>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</si>
  <si>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</si>
  <si>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</si>
  <si>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</si>
  <si>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</si>
  <si>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</si>
  <si>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</si>
  <si>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</si>
  <si>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</si>
  <si>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</si>
  <si>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</si>
  <si>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</si>
  <si>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</si>
  <si>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</si>
  <si>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</si>
  <si>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</si>
  <si>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</si>
  <si>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</si>
  <si>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</si>
  <si>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</si>
  <si>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</si>
  <si>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</si>
  <si>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</si>
  <si>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</si>
  <si>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</si>
  <si>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</si>
  <si>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</si>
  <si>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</si>
  <si>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</si>
  <si>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</si>
  <si>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</si>
  <si>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</si>
  <si>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</si>
  <si>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</si>
  <si>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</si>
  <si>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</si>
  <si>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</si>
  <si>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</si>
  <si>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</si>
  <si>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</si>
  <si>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</si>
  <si>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</si>
  <si>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</si>
  <si>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</si>
  <si>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</si>
  <si>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</si>
  <si>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</si>
  <si>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</si>
  <si>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</si>
  <si>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</si>
  <si>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</si>
  <si>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</si>
  <si>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</si>
  <si>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</si>
  <si>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</si>
  <si>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</si>
  <si>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</si>
  <si>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</si>
  <si>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</si>
  <si>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</si>
  <si>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</si>
  <si>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</si>
  <si>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</si>
  <si>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</si>
  <si>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</si>
  <si>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</si>
  <si>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</si>
  <si>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</si>
  <si>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</si>
  <si>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</si>
  <si>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</si>
  <si>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</si>
  <si>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</si>
  <si>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</si>
  <si>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</si>
  <si>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</si>
  <si>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</si>
  <si>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</si>
  <si>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</si>
  <si>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</si>
  <si>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</si>
  <si>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</si>
  <si>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</si>
  <si>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</si>
  <si>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</si>
  <si>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</si>
  <si>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</si>
  <si>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</si>
  <si>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</si>
  <si>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</si>
  <si>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</si>
  <si>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</si>
  <si>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</si>
  <si>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</si>
  <si>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</si>
  <si>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</si>
  <si>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</si>
  <si>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</si>
  <si>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</si>
  <si>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</si>
  <si>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</si>
  <si>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</si>
  <si>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</si>
  <si>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</si>
  <si>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</si>
  <si>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</si>
  <si>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</si>
  <si>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</si>
  <si>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</si>
  <si>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</si>
  <si>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</si>
  <si>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</si>
  <si>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</si>
  <si>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</si>
  <si>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</si>
  <si>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</si>
  <si>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</si>
  <si>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</si>
  <si>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</si>
  <si>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</si>
  <si>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</si>
  <si>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</si>
  <si>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</si>
  <si>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</si>
  <si>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</si>
  <si>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</si>
  <si>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</si>
  <si>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</si>
  <si>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</si>
  <si>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</si>
  <si>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</si>
  <si>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</si>
  <si>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</si>
  <si>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</si>
  <si>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</si>
  <si>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</si>
  <si>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</si>
  <si>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</si>
  <si>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</si>
  <si>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</si>
  <si>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</si>
  <si>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</si>
  <si>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</si>
  <si>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</si>
  <si>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</si>
  <si>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</si>
  <si>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</si>
  <si>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</si>
  <si>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</si>
  <si>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</si>
  <si>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</si>
  <si>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</si>
  <si>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</si>
  <si>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</si>
  <si>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</si>
  <si>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</si>
  <si>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</si>
  <si>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</si>
  <si>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</si>
  <si>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</si>
  <si>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</si>
  <si>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</si>
  <si>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</si>
  <si>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</si>
  <si>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</si>
  <si>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</si>
  <si>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</si>
  <si>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</si>
  <si>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</si>
  <si>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</si>
  <si>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</si>
  <si>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</si>
  <si>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</si>
  <si>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</si>
  <si>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</si>
  <si>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</si>
  <si>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</si>
  <si>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</si>
  <si>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</si>
  <si>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</si>
  <si>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</si>
  <si>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</si>
  <si>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</si>
  <si>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</si>
  <si>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</si>
  <si>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</si>
  <si>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</si>
  <si>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</si>
  <si>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</si>
  <si>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</si>
  <si>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</si>
  <si>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</si>
  <si>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</si>
  <si>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</si>
  <si>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</si>
  <si>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</si>
  <si>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</si>
  <si>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</si>
  <si>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</si>
  <si>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</si>
  <si>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</si>
  <si>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</si>
  <si>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</si>
  <si>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</si>
  <si>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</si>
  <si>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</si>
  <si>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</si>
  <si>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</si>
  <si>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</si>
  <si>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</si>
  <si>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</si>
  <si>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</si>
  <si>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</si>
  <si>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</si>
  <si>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</si>
  <si>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</si>
  <si>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</si>
  <si>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</si>
  <si>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</si>
  <si>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</si>
  <si>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</si>
  <si>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</si>
  <si>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</si>
  <si>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</si>
  <si>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</si>
  <si>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</si>
  <si>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</si>
  <si>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</si>
  <si>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</si>
  <si>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</si>
  <si>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</si>
  <si>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</si>
  <si>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</si>
  <si>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</si>
  <si>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</si>
  <si>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</si>
  <si>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</si>
  <si>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</si>
  <si>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</si>
  <si>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</si>
  <si>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</si>
  <si>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</si>
  <si>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</si>
  <si>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</si>
  <si>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</si>
  <si>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</si>
  <si>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</si>
  <si>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</si>
  <si>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</si>
  <si>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</si>
  <si>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</si>
  <si>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</si>
  <si>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</si>
  <si>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</si>
  <si>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</si>
  <si>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</si>
  <si>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</si>
  <si>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</si>
  <si>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</si>
  <si>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</si>
  <si>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</si>
  <si>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</si>
  <si>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</si>
  <si>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</si>
  <si>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</si>
  <si>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</si>
  <si>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</si>
  <si>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</si>
  <si>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</si>
  <si>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</si>
  <si>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</si>
  <si>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</si>
  <si>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</si>
  <si>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</si>
  <si>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</si>
  <si>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</si>
  <si>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</si>
  <si>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</si>
  <si>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</si>
  <si>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</si>
  <si>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</si>
  <si>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</si>
  <si>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</si>
  <si>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</si>
  <si>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</si>
  <si>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</si>
  <si>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</si>
  <si>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</si>
  <si>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</si>
  <si>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</si>
  <si>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</si>
  <si>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</si>
  <si>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</si>
  <si>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</si>
  <si>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</si>
  <si>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</si>
  <si>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</si>
  <si>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</si>
  <si>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</si>
  <si>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</si>
  <si>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</si>
  <si>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</si>
  <si>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</si>
  <si>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</si>
  <si>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</si>
  <si>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</si>
  <si>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</si>
  <si>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</si>
  <si>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</si>
  <si>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</si>
  <si>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</si>
  <si>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</si>
  <si>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</si>
  <si>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</si>
  <si>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</si>
  <si>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</si>
  <si>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</si>
  <si>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</si>
  <si>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</si>
  <si>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</si>
  <si>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</si>
  <si>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</si>
  <si>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</si>
  <si>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</si>
  <si>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</si>
  <si>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</si>
  <si>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</si>
  <si>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</si>
  <si>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</si>
  <si>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</si>
  <si>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</si>
  <si>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</si>
  <si>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</si>
  <si>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</si>
  <si>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</si>
  <si>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</si>
  <si>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</si>
  <si>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</si>
  <si>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</si>
  <si>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</si>
  <si>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</si>
  <si>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</si>
  <si>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</si>
  <si>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</si>
  <si>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</si>
  <si>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</si>
  <si>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</si>
  <si>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</si>
  <si>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</si>
  <si>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</si>
  <si>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</si>
  <si>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</si>
  <si>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</si>
  <si>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</si>
  <si>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</si>
  <si>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</si>
  <si>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</si>
  <si>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</si>
  <si>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</si>
  <si>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</si>
  <si>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</si>
  <si>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</si>
  <si>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</si>
  <si>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</si>
  <si>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</si>
  <si>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</si>
  <si>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</si>
  <si>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</si>
  <si>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</si>
  <si>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</si>
  <si>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</si>
  <si>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</si>
  <si>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</si>
  <si>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</si>
  <si>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</si>
  <si>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</si>
  <si>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</si>
  <si>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</si>
  <si>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</si>
  <si>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</si>
  <si>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</si>
  <si>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</si>
  <si>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</si>
  <si>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</si>
  <si>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</si>
  <si>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</si>
  <si>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</si>
  <si>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</si>
  <si>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</si>
  <si>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</si>
  <si>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</si>
  <si>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</si>
  <si>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</si>
  <si>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</si>
  <si>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</si>
  <si>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</si>
  <si>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</si>
  <si>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</si>
  <si>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</si>
  <si>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</si>
  <si>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</si>
  <si>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</si>
  <si>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</si>
  <si>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</si>
  <si>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</si>
  <si>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</si>
  <si>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</si>
  <si>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</si>
  <si>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</si>
  <si>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</si>
  <si>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</si>
  <si>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</si>
  <si>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</si>
  <si>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</si>
  <si>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</si>
  <si>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</si>
  <si>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</si>
  <si>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</si>
  <si>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</si>
  <si>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</si>
  <si>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</si>
  <si>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</si>
  <si>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</si>
  <si>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</si>
  <si>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</si>
  <si>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</si>
  <si>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</si>
  <si>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</si>
  <si>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</si>
  <si>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</si>
  <si>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</si>
  <si>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</si>
  <si>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</si>
  <si>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</si>
  <si>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</si>
  <si>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</si>
  <si>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</si>
  <si>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</si>
  <si>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</si>
  <si>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</si>
  <si>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</si>
  <si>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</si>
  <si>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</si>
  <si>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</si>
  <si>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</si>
  <si>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</si>
  <si>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</si>
  <si>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</si>
  <si>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</si>
  <si>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</si>
  <si>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</si>
  <si>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</si>
  <si>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</si>
  <si>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</si>
  <si>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</si>
  <si>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</si>
  <si>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</si>
  <si>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</si>
  <si>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</si>
  <si>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</si>
  <si>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</si>
  <si>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</si>
  <si>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</si>
  <si>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</si>
  <si>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</si>
  <si>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</si>
  <si>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</si>
  <si>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</si>
  <si>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</si>
  <si>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</si>
  <si>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</si>
  <si>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</si>
  <si>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</si>
  <si>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</si>
  <si>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</si>
  <si>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</si>
  <si>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</si>
  <si>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</si>
  <si>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</si>
  <si>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</si>
  <si>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</si>
  <si>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</si>
  <si>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</si>
  <si>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</si>
  <si>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</si>
  <si>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</si>
  <si>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</si>
  <si>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</si>
  <si>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</si>
  <si>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</si>
  <si>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</si>
  <si>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</si>
  <si>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</si>
  <si>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</si>
  <si>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</si>
  <si>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</si>
  <si>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</si>
  <si>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</si>
  <si>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</si>
  <si>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</si>
  <si>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</si>
  <si>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</si>
  <si>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</si>
  <si>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</si>
  <si>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</si>
  <si>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</si>
  <si>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</si>
  <si>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</si>
  <si>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</si>
  <si>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</si>
  <si>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</si>
  <si>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</si>
  <si>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</si>
  <si>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</si>
  <si>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</si>
  <si>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</si>
  <si>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</si>
  <si>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</si>
  <si>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</si>
  <si>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</si>
  <si>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</si>
  <si>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</si>
  <si>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</si>
  <si>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</si>
  <si>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</si>
  <si>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</si>
  <si>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</si>
  <si>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</si>
  <si>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</si>
  <si>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</si>
  <si>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</si>
  <si>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</si>
  <si>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</si>
  <si>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</si>
  <si>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</si>
  <si>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</si>
  <si>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</si>
  <si>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</si>
  <si>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</si>
  <si>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</si>
  <si>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</si>
  <si>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</si>
  <si>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</si>
  <si>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</si>
  <si>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</si>
  <si>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</si>
  <si>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</si>
  <si>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</si>
  <si>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</si>
  <si>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</si>
  <si>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</si>
  <si>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</si>
  <si>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</si>
  <si>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</si>
  <si>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</si>
  <si>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</si>
  <si>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</si>
  <si>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</si>
  <si>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</si>
  <si>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</si>
  <si>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</si>
  <si>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</si>
  <si>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</si>
  <si>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</si>
  <si>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</si>
  <si>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</si>
  <si>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</si>
  <si>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</si>
  <si>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</si>
  <si>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</si>
  <si>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</si>
  <si>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</si>
  <si>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</si>
  <si>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</si>
  <si>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</si>
  <si>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</si>
  <si>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</si>
  <si>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</si>
  <si>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</si>
  <si>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</si>
  <si>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</si>
  <si>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</si>
  <si>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</si>
  <si>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</si>
  <si>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</si>
  <si>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</si>
  <si>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</si>
  <si>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</si>
  <si>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</si>
  <si>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</si>
  <si>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</si>
  <si>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</si>
  <si>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</si>
  <si>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</si>
  <si>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</si>
  <si>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</si>
  <si>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</si>
  <si>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</si>
  <si>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</si>
  <si>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</si>
  <si>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</si>
  <si>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</si>
  <si>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</si>
  <si>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</si>
  <si>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</si>
  <si>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</si>
  <si>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</si>
  <si>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</si>
  <si>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</si>
  <si>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</si>
  <si>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</si>
  <si>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</si>
  <si>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</si>
  <si>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</si>
  <si>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</si>
  <si>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</si>
  <si>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</si>
  <si>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</si>
  <si>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</si>
  <si>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</si>
  <si>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</si>
  <si>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</si>
  <si>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</si>
  <si>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</si>
  <si>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</si>
  <si>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</si>
  <si>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</si>
  <si>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</si>
  <si>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</si>
  <si>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</si>
  <si>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</si>
  <si>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</si>
  <si>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</si>
  <si>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</si>
  <si>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</si>
  <si>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</si>
  <si>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</si>
  <si>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</si>
  <si>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</si>
  <si>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</si>
  <si>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</si>
  <si>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</si>
  <si>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</si>
  <si>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</si>
  <si>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</si>
  <si>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</si>
  <si>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</si>
  <si>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</si>
  <si>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</si>
  <si>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</si>
  <si>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</si>
  <si>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</si>
  <si>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</si>
  <si>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</si>
  <si>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</si>
  <si>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</si>
  <si>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</si>
  <si>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</si>
  <si>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</si>
  <si>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</si>
  <si>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</si>
  <si>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</si>
  <si>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</si>
  <si>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</si>
  <si>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</si>
  <si>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</si>
  <si>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</si>
  <si>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</si>
  <si>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</si>
  <si>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</si>
  <si>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</si>
  <si>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</si>
  <si>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</si>
  <si>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</si>
  <si>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</si>
  <si>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</si>
  <si>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</si>
  <si>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</si>
  <si>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</si>
  <si>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</si>
  <si>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</si>
  <si>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</si>
  <si>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</si>
  <si>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</si>
  <si>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</si>
  <si>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</si>
  <si>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</si>
  <si>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</si>
  <si>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</si>
  <si>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</si>
  <si>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</si>
  <si>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</si>
  <si>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</si>
  <si>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</si>
  <si>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</si>
  <si>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</si>
  <si>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</si>
  <si>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</si>
  <si>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</si>
  <si>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</si>
  <si>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</si>
  <si>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</si>
  <si>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</si>
  <si>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</si>
  <si>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</si>
  <si>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</si>
  <si>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</si>
  <si>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</si>
  <si>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</si>
  <si>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</si>
  <si>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</si>
  <si>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</si>
  <si>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</si>
  <si>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</si>
  <si>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</si>
  <si>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</si>
  <si>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</si>
  <si>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</si>
  <si>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</si>
  <si>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</si>
  <si>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</si>
  <si>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</si>
  <si>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</si>
  <si>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</si>
  <si>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</si>
  <si>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</si>
  <si>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</si>
  <si>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</si>
  <si>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</si>
  <si>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</si>
  <si>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</si>
  <si>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</si>
  <si>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</si>
  <si>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</si>
  <si>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</si>
  <si>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</si>
  <si>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</si>
  <si>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</si>
  <si>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</si>
  <si>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</si>
  <si>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</si>
  <si>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</si>
  <si>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</si>
  <si>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</si>
  <si>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</si>
  <si>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</si>
  <si>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</si>
  <si>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</si>
  <si>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</si>
  <si>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</si>
  <si>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</si>
  <si>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</si>
  <si>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</si>
  <si>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</si>
  <si>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</si>
  <si>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</si>
  <si>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</si>
  <si>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</si>
  <si>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</si>
  <si>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</si>
  <si>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</si>
  <si>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</si>
  <si>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</si>
  <si>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</si>
  <si>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</si>
  <si>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</si>
  <si>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</si>
  <si>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</si>
  <si>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</si>
  <si>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</si>
  <si>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</si>
  <si>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</si>
  <si>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</si>
  <si>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</si>
  <si>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</si>
  <si>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</si>
  <si>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</si>
  <si>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</si>
  <si>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</si>
  <si>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</si>
  <si>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</si>
  <si>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</si>
  <si>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</si>
  <si>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</si>
  <si>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</si>
  <si>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</si>
  <si>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</si>
  <si>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</si>
  <si>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</si>
  <si>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</si>
  <si>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</si>
  <si>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</si>
  <si>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</si>
  <si>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</si>
  <si>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</si>
  <si>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</si>
  <si>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</si>
  <si>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</si>
  <si>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</si>
  <si>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</si>
  <si>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</si>
  <si>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</si>
  <si>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</si>
  <si>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</si>
  <si>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</si>
  <si>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</si>
  <si>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</si>
  <si>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</si>
  <si>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</si>
  <si>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</si>
  <si>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</si>
  <si>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</si>
  <si>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</si>
  <si>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</si>
  <si>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</si>
  <si>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</si>
  <si>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</si>
  <si>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</si>
  <si>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</si>
  <si>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</si>
  <si>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</si>
  <si>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</si>
  <si>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</si>
  <si>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</si>
  <si>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</si>
  <si>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</si>
  <si>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</si>
  <si>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</si>
  <si>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</si>
  <si>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</si>
  <si>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</si>
  <si>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</si>
  <si>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</si>
  <si>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</si>
  <si>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</si>
  <si>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</si>
  <si>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</si>
  <si>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</si>
  <si>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</si>
  <si>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</si>
  <si>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</si>
  <si>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</si>
  <si>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</si>
  <si>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</si>
  <si>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</si>
  <si>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</si>
  <si>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</si>
  <si>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</si>
  <si>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</si>
  <si>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</si>
  <si>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</si>
  <si>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</si>
  <si>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</si>
  <si>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</si>
  <si>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</si>
  <si>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</si>
  <si>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</si>
  <si>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</si>
  <si>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</si>
  <si>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</si>
  <si>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</si>
  <si>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</si>
  <si>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</si>
  <si>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</si>
  <si>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</si>
  <si>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</si>
  <si>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</si>
  <si>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</si>
  <si>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</si>
  <si>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</si>
  <si>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</si>
  <si>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</si>
  <si>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</si>
  <si>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</si>
  <si>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</si>
  <si>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</si>
  <si>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</si>
  <si>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</si>
  <si>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</si>
  <si>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</si>
  <si>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</si>
  <si>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</si>
  <si>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</si>
  <si>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</si>
  <si>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</si>
  <si>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</si>
  <si>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</si>
  <si>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</si>
  <si>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</si>
  <si>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</si>
  <si>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</si>
  <si>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</si>
  <si>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</si>
  <si>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</si>
  <si>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</si>
  <si>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</si>
  <si>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</si>
  <si>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</si>
  <si>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</si>
  <si>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</si>
  <si>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</si>
  <si>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</si>
  <si>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</si>
  <si>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</si>
  <si>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</si>
  <si>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</si>
  <si>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</si>
  <si>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</si>
  <si>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</si>
  <si>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</si>
  <si>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</si>
  <si>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</si>
  <si>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</si>
  <si>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</si>
  <si>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</si>
  <si>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</si>
  <si>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</si>
  <si>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</si>
  <si>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</si>
  <si>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</si>
  <si>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</si>
  <si>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</si>
  <si>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</si>
  <si>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</si>
  <si>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</si>
  <si>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</si>
  <si>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</si>
  <si>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</si>
  <si>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</si>
  <si>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</si>
  <si>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</si>
  <si>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</si>
  <si>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</si>
  <si>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</si>
  <si>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</si>
  <si>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</si>
  <si>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</si>
  <si>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</si>
  <si>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</si>
  <si>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</si>
  <si>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</si>
  <si>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</si>
  <si>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</si>
  <si>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</si>
  <si>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</si>
  <si>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</si>
  <si>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</si>
  <si>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</si>
  <si>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</si>
  <si>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</si>
  <si>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</si>
  <si>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</si>
  <si>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</si>
  <si>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</si>
  <si>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</si>
  <si>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</si>
  <si>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</si>
  <si>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</si>
  <si>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</si>
  <si>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</si>
  <si>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</si>
  <si>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</si>
  <si>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</si>
  <si>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</si>
  <si>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</si>
  <si>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</si>
  <si>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</si>
  <si>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</si>
  <si>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</si>
  <si>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</si>
  <si>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</si>
  <si>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</si>
  <si>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</si>
  <si>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</si>
  <si>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</si>
  <si>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</si>
  <si>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</si>
  <si>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</si>
  <si>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</si>
  <si>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</si>
  <si>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</si>
  <si>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</si>
  <si>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</si>
  <si>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</si>
  <si>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</si>
  <si>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</si>
  <si>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</si>
  <si>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</si>
  <si>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</si>
  <si>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</si>
  <si>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</si>
  <si>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</si>
  <si>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</si>
  <si>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</si>
  <si>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</si>
  <si>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</si>
  <si>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</si>
  <si>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</si>
  <si>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</si>
  <si>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</si>
  <si>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</si>
  <si>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</si>
  <si>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</si>
  <si>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</si>
  <si>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</si>
  <si>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</si>
  <si>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</si>
  <si>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</si>
  <si>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</si>
  <si>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</si>
  <si>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</si>
  <si>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</si>
  <si>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</si>
  <si>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</si>
  <si>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</si>
  <si>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</si>
  <si>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</si>
  <si>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</si>
  <si>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</si>
  <si>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</si>
  <si>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</si>
  <si>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</si>
  <si>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</si>
  <si>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</si>
  <si>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</si>
  <si>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</si>
  <si>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</si>
  <si>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</si>
  <si>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</si>
  <si>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</si>
  <si>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</si>
  <si>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</si>
  <si>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</si>
  <si>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</si>
  <si>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</si>
  <si>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</si>
  <si>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</si>
  <si>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</si>
  <si>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</si>
  <si>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</si>
  <si>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</si>
  <si>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</si>
  <si>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</si>
  <si>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</si>
  <si>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</si>
  <si>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</si>
  <si>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</si>
  <si>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</si>
  <si>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</si>
  <si>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</si>
  <si>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</si>
  <si>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</si>
  <si>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</si>
  <si>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</si>
  <si>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</si>
  <si>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</si>
  <si>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</si>
  <si>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</si>
  <si>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</si>
  <si>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</si>
  <si>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</si>
  <si>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</si>
  <si>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</si>
  <si>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</si>
  <si>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</si>
  <si>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</si>
  <si>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</si>
  <si>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</si>
  <si>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</si>
  <si>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</si>
  <si>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</si>
  <si>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</si>
  <si>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</si>
  <si>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</si>
  <si>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</si>
  <si>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</si>
  <si>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</si>
  <si>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</si>
  <si>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</si>
  <si>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</si>
  <si>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</si>
  <si>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</si>
  <si>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</si>
  <si>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</si>
  <si>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</si>
  <si>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</si>
  <si>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</si>
  <si>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</si>
  <si>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</si>
  <si>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</si>
  <si>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</si>
  <si>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</si>
  <si>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</si>
  <si>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</si>
  <si>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</si>
  <si>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</si>
  <si>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</si>
  <si>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</si>
  <si>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</si>
  <si>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</si>
  <si>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</si>
  <si>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</si>
  <si>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</si>
  <si>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</si>
  <si>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</si>
  <si>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</si>
  <si>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</si>
  <si>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</si>
  <si>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</si>
  <si>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</si>
  <si>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</si>
  <si>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</si>
  <si>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</si>
  <si>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</si>
  <si>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</si>
  <si>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</si>
  <si>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</si>
  <si>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</si>
  <si>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</si>
  <si>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</si>
  <si>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</si>
  <si>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</si>
  <si>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</si>
  <si>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</si>
  <si>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</si>
  <si>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</si>
  <si>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</si>
  <si>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</si>
  <si>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</si>
  <si>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</si>
  <si>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</si>
  <si>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</si>
  <si>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</si>
  <si>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</si>
  <si>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</si>
  <si>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</si>
  <si>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</si>
  <si>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</si>
  <si>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</si>
  <si>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</si>
  <si>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</si>
  <si>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</si>
  <si>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</si>
  <si>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</si>
  <si>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</si>
  <si>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</si>
  <si>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</si>
  <si>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</si>
  <si>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</si>
  <si>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</si>
  <si>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</si>
  <si>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</si>
  <si>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</si>
  <si>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</si>
  <si>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</si>
  <si>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</si>
  <si>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</si>
  <si>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</si>
  <si>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</si>
  <si>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</si>
  <si>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</si>
  <si>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</si>
  <si>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</si>
  <si>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</si>
  <si>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</si>
  <si>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</si>
  <si>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</si>
  <si>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</si>
  <si>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</si>
  <si>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</si>
  <si>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</si>
  <si>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</si>
  <si>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</si>
  <si>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</si>
  <si>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</si>
  <si>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</si>
  <si>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</si>
  <si>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</si>
  <si>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</si>
  <si>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</si>
  <si>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</si>
  <si>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</si>
  <si>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</si>
  <si>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</si>
  <si>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</si>
  <si>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</si>
  <si>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</si>
  <si>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</si>
  <si>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</si>
  <si>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</si>
  <si>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</si>
  <si>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</si>
  <si>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</si>
  <si>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</si>
  <si>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</si>
  <si>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</si>
  <si>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</si>
  <si>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</si>
  <si>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</si>
  <si>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</si>
  <si>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</si>
  <si>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</si>
  <si>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</si>
  <si>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</si>
  <si>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</si>
  <si>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</si>
  <si>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</si>
  <si>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</si>
  <si>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</si>
  <si>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</si>
  <si>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</si>
  <si>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</si>
  <si>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</si>
  <si>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</si>
  <si>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</si>
  <si>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</si>
  <si>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</si>
  <si>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</si>
  <si>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</si>
  <si>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</si>
  <si>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</si>
  <si>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</si>
  <si>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</si>
  <si>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</si>
  <si>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</si>
  <si>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</si>
  <si>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</si>
  <si>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</si>
  <si>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</si>
  <si>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</si>
  <si>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</si>
  <si>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</si>
  <si>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</si>
  <si>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</si>
  <si>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</si>
  <si>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</si>
  <si>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</si>
  <si>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</si>
  <si>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</si>
  <si>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</si>
  <si>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</si>
  <si>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</si>
  <si>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</si>
  <si>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</si>
  <si>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</si>
  <si>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</si>
  <si>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</si>
  <si>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</si>
  <si>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</si>
  <si>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</si>
  <si>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</si>
  <si>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</si>
  <si>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</si>
  <si>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</si>
  <si>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</si>
  <si>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</si>
  <si>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</si>
  <si>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</si>
  <si>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</si>
  <si>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</si>
  <si>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</si>
  <si>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</si>
  <si>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</si>
  <si>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</si>
  <si>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</si>
  <si>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</si>
  <si>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</si>
  <si>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</si>
  <si>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</si>
  <si>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</si>
  <si>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</si>
  <si>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</si>
  <si>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</si>
  <si>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</si>
  <si>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</si>
  <si>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</si>
  <si>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</si>
  <si>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</si>
  <si>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</si>
  <si>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</si>
  <si>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</si>
  <si>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</si>
  <si>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</si>
  <si>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</si>
  <si>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</si>
  <si>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</si>
  <si>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</si>
  <si>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</si>
  <si>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</si>
  <si>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</si>
  <si>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</si>
  <si>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</si>
  <si>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</si>
  <si>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</si>
  <si>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</si>
  <si>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</si>
  <si>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</si>
  <si>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</si>
  <si>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</si>
  <si>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</si>
  <si>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</si>
  <si>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</si>
  <si>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</si>
  <si>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</si>
  <si>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</si>
  <si>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</si>
  <si>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</si>
  <si>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</si>
  <si>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</si>
  <si>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</si>
  <si>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</si>
  <si>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</si>
  <si>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</si>
  <si>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</si>
  <si>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</si>
  <si>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</si>
  <si>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</si>
  <si>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</si>
  <si>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</si>
  <si>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</si>
  <si>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</si>
  <si>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</si>
  <si>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</si>
  <si>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</si>
  <si>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</si>
  <si>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</si>
  <si>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</si>
  <si>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</si>
  <si>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</si>
  <si>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</si>
  <si>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</si>
  <si>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</si>
  <si>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</si>
  <si>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</si>
  <si>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</si>
  <si>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</si>
  <si>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</si>
  <si>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</si>
  <si>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</si>
  <si>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</si>
  <si>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</si>
  <si>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</si>
  <si>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</si>
  <si>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</si>
  <si>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</si>
  <si>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</si>
  <si>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</si>
  <si>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</si>
  <si>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</si>
  <si>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</si>
  <si>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</si>
  <si>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</si>
  <si>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</si>
  <si>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</si>
  <si>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</si>
  <si>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</si>
  <si>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</si>
  <si>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</si>
  <si>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</si>
  <si>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</si>
  <si>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</si>
  <si>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</si>
  <si>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</si>
  <si>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</si>
  <si>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</si>
  <si>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</si>
  <si>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</si>
  <si>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</si>
  <si>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</si>
  <si>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</si>
  <si>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</si>
  <si>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</si>
  <si>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</si>
  <si>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</si>
  <si>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</si>
  <si>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</si>
  <si>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</si>
  <si>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</si>
  <si>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</si>
  <si>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</si>
  <si>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</si>
  <si>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</si>
  <si>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</si>
  <si>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</si>
  <si>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</si>
  <si>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</si>
  <si>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</si>
  <si>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</si>
  <si>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</si>
  <si>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</si>
  <si>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</si>
  <si>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</si>
  <si>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</si>
  <si>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</si>
  <si>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</si>
  <si>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</si>
  <si>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</si>
  <si>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</si>
  <si>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</si>
  <si>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</si>
  <si>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</si>
  <si>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</si>
  <si>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</si>
  <si>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</si>
  <si>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</si>
  <si>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</si>
  <si>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</si>
  <si>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</si>
  <si>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</si>
  <si>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</si>
  <si>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</si>
  <si>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</si>
  <si>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</si>
  <si>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</si>
  <si>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</si>
  <si>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</si>
  <si>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</si>
  <si>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</si>
  <si>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</si>
  <si>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</si>
  <si>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</si>
  <si>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</si>
  <si>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</si>
  <si>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</si>
  <si>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</si>
  <si>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</si>
  <si>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</si>
  <si>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</si>
  <si>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</si>
  <si>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</si>
  <si>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</si>
  <si>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</si>
  <si>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</si>
  <si>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</si>
  <si>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</si>
  <si>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</si>
  <si>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</si>
  <si>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</si>
  <si>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</si>
  <si>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</si>
  <si>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</si>
  <si>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</si>
  <si>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</si>
  <si>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</si>
  <si>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</si>
  <si>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</si>
  <si>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</si>
  <si>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</si>
  <si>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</si>
  <si>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</si>
  <si>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</si>
  <si>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</si>
  <si>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</si>
  <si>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</si>
  <si>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</si>
  <si>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</si>
  <si>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</si>
  <si>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</si>
  <si>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</si>
  <si>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</si>
  <si>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</si>
  <si>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</si>
  <si>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</si>
  <si>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</si>
  <si>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</si>
  <si>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</si>
  <si>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</si>
  <si>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</si>
  <si>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</si>
  <si>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</si>
  <si>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</si>
  <si>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</si>
  <si>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</si>
  <si>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</si>
  <si>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</si>
  <si>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</si>
  <si>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</si>
  <si>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</si>
  <si>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</si>
  <si>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</si>
  <si>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</si>
  <si>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</si>
  <si>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</si>
  <si>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</si>
  <si>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</si>
  <si>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</si>
  <si>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</si>
  <si>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</si>
  <si>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</si>
  <si>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</si>
  <si>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</si>
  <si>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</si>
  <si>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</si>
  <si>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</si>
  <si>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</si>
  <si>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</si>
  <si>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</si>
  <si>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</si>
  <si>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</si>
  <si>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</si>
  <si>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</si>
  <si>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</si>
  <si>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</si>
  <si>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</si>
  <si>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</si>
  <si>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</si>
  <si>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</si>
  <si>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</si>
  <si>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</si>
  <si>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</si>
  <si>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</si>
  <si>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</si>
  <si>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</si>
  <si>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</si>
  <si>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</si>
  <si>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</si>
  <si>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</si>
  <si>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</si>
  <si>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</si>
  <si>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</si>
  <si>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</si>
  <si>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</si>
  <si>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</si>
  <si>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</si>
  <si>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</si>
  <si>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</si>
  <si>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</si>
  <si>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</si>
  <si>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</si>
  <si>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</si>
  <si>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</si>
  <si>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</si>
  <si>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</si>
  <si>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</si>
  <si>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</si>
  <si>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</si>
  <si>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</si>
  <si>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</si>
  <si>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</si>
  <si>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</si>
  <si>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</si>
  <si>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</si>
  <si>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</si>
  <si>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</si>
  <si>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</si>
  <si>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</si>
  <si>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</si>
  <si>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</si>
  <si>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</si>
  <si>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</si>
  <si>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</si>
  <si>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</si>
  <si>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</si>
  <si>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</si>
  <si>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</si>
  <si>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</si>
  <si>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</si>
  <si>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</si>
  <si>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</si>
  <si>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</si>
  <si>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</si>
  <si>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</si>
  <si>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</si>
  <si>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</si>
  <si>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</si>
  <si>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</si>
  <si>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</si>
  <si>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</si>
  <si>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</si>
  <si>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</si>
  <si>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</si>
  <si>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</si>
  <si>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</si>
  <si>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</si>
  <si>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</si>
  <si>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</si>
  <si>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</si>
  <si>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</si>
  <si>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</si>
  <si>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</si>
  <si>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</si>
  <si>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</si>
  <si>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</si>
  <si>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</si>
  <si>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</si>
  <si>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</si>
  <si>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</si>
  <si>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</si>
  <si>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</si>
  <si>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</si>
  <si>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</si>
  <si>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</si>
  <si>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</si>
  <si>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</si>
  <si>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</si>
  <si>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</si>
  <si>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</si>
  <si>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</si>
  <si>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</si>
  <si>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</si>
  <si>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</si>
  <si>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</si>
  <si>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</si>
  <si>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</si>
  <si>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</si>
  <si>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</si>
  <si>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</si>
  <si>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</si>
  <si>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</si>
  <si>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</si>
  <si>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</si>
  <si>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</si>
  <si>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</si>
  <si>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</si>
  <si>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</si>
  <si>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</si>
  <si>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</si>
  <si>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</si>
  <si>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</si>
  <si>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</si>
  <si>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</si>
  <si>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</si>
  <si>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</si>
  <si>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</si>
  <si>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</si>
  <si>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</si>
  <si>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</si>
  <si>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</si>
  <si>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</si>
  <si>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</si>
  <si>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</si>
  <si>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</si>
  <si>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</si>
  <si>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</si>
  <si>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</si>
  <si>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</si>
  <si>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</si>
  <si>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</si>
  <si>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</si>
  <si>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</si>
  <si>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</si>
  <si>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</si>
  <si>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</si>
  <si>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</si>
  <si>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</si>
  <si>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</si>
  <si>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</si>
  <si>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</si>
  <si>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</si>
  <si>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</si>
  <si>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</si>
  <si>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</si>
  <si>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</si>
  <si>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</si>
  <si>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</si>
  <si>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</si>
  <si>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</si>
  <si>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</si>
  <si>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</si>
  <si>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</si>
  <si>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</si>
  <si>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</si>
  <si>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</si>
  <si>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</si>
  <si>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</si>
  <si>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</si>
  <si>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</si>
  <si>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</si>
  <si>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</si>
  <si>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</si>
  <si>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</si>
  <si>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</si>
  <si>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</si>
  <si>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</si>
  <si>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</si>
  <si>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</si>
  <si>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</si>
  <si>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</si>
  <si>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</si>
  <si>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</si>
  <si>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</si>
  <si>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</si>
  <si>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</si>
  <si>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</si>
  <si>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</si>
  <si>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</si>
  <si>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</si>
  <si>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</si>
  <si>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</si>
  <si>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</si>
  <si>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</si>
  <si>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</si>
  <si>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</si>
  <si>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</si>
  <si>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</si>
  <si>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</si>
  <si>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</si>
  <si>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</si>
  <si>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</si>
  <si>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</si>
  <si>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</si>
  <si>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</si>
  <si>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</si>
  <si>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</si>
  <si>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</si>
  <si>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</si>
  <si>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</si>
  <si>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</si>
  <si>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</si>
  <si>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</si>
  <si>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</si>
  <si>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</si>
  <si>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</si>
  <si>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</si>
  <si>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</si>
  <si>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</si>
  <si>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</si>
  <si>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</si>
  <si>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</si>
  <si>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</si>
  <si>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</si>
  <si>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</si>
  <si>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</si>
  <si>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</si>
  <si>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</si>
  <si>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</si>
  <si>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</si>
  <si>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</si>
  <si>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</si>
  <si>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</si>
  <si>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</si>
  <si>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</si>
  <si>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</si>
  <si>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</si>
  <si>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</si>
  <si>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</si>
  <si>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</si>
  <si>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</si>
  <si>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</si>
  <si>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</si>
  <si>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</si>
  <si>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</si>
  <si>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</si>
  <si>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</si>
  <si>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</si>
  <si>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</si>
  <si>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</si>
  <si>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</si>
  <si>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</si>
  <si>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</si>
  <si>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</si>
  <si>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</si>
  <si>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</si>
  <si>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</si>
  <si>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</si>
  <si>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</si>
  <si>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</si>
  <si>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</si>
  <si>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</si>
  <si>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</si>
  <si>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</si>
  <si>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</si>
  <si>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</si>
  <si>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</si>
  <si>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</si>
  <si>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</si>
  <si>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</si>
  <si>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</si>
  <si>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</si>
  <si>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</si>
  <si>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</si>
  <si>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</si>
  <si>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</si>
  <si>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</si>
  <si>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</si>
  <si>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</si>
  <si>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</si>
  <si>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</si>
  <si>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</si>
  <si>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</si>
  <si>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</si>
  <si>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</si>
  <si>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</si>
  <si>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</si>
  <si>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</si>
  <si>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</si>
  <si>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</si>
  <si>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</si>
  <si>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</si>
  <si>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</si>
  <si>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</si>
  <si>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</si>
  <si>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</si>
  <si>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</si>
  <si>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</si>
  <si>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</si>
  <si>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</si>
  <si>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</si>
  <si>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</si>
  <si>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</si>
  <si>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</si>
  <si>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</si>
  <si>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</si>
  <si>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</si>
  <si>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</si>
  <si>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</si>
  <si>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</si>
  <si>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</si>
  <si>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</si>
  <si>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</si>
  <si>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</si>
  <si>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</si>
  <si>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</si>
  <si>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</si>
  <si>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</si>
  <si>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</si>
  <si>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</si>
  <si>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</si>
  <si>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</si>
  <si>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</si>
  <si>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</si>
  <si>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</si>
  <si>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</si>
  <si>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</si>
  <si>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</si>
  <si>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</si>
  <si>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</si>
  <si>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</si>
  <si>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</si>
  <si>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</si>
  <si>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</si>
  <si>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</si>
  <si>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</si>
  <si>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</si>
  <si>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</si>
  <si>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</si>
  <si>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</si>
  <si>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</si>
  <si>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</si>
  <si>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</si>
  <si>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</si>
  <si>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</si>
  <si>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</si>
  <si>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</si>
  <si>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</si>
  <si>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</si>
  <si>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</si>
  <si>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</si>
  <si>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</si>
  <si>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</si>
  <si>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</si>
  <si>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</si>
  <si>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</si>
  <si>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</si>
  <si>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</si>
  <si>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</si>
  <si>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</si>
  <si>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</si>
  <si>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</si>
  <si>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</si>
  <si>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</si>
  <si>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</si>
  <si>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</si>
  <si>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</si>
  <si>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</si>
  <si>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</si>
  <si>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</si>
  <si>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</si>
  <si>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</si>
  <si>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</si>
  <si>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</si>
  <si>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</si>
  <si>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</si>
  <si>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</si>
  <si>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</si>
  <si>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</si>
  <si>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</si>
  <si>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</si>
  <si>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</si>
  <si>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</si>
  <si>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</si>
  <si>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</si>
  <si>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</si>
  <si>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</si>
  <si>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</si>
  <si>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</si>
  <si>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</si>
  <si>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</si>
  <si>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</si>
  <si>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</si>
  <si>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</si>
  <si>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</si>
  <si>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</si>
  <si>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</si>
  <si>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</si>
  <si>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</si>
  <si>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</si>
  <si>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</si>
  <si>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</si>
  <si>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</si>
  <si>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</si>
  <si>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</si>
  <si>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</si>
  <si>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</si>
  <si>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</si>
  <si>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</si>
  <si>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</si>
  <si>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</si>
  <si>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</si>
  <si>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</si>
  <si>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</si>
  <si>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</si>
  <si>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</si>
  <si>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</si>
  <si>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</si>
  <si>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</si>
  <si>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</si>
  <si>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</si>
  <si>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</si>
  <si>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</si>
  <si>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</si>
  <si>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</si>
  <si>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</si>
  <si>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</si>
  <si>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</si>
  <si>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</si>
  <si>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</si>
  <si>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</si>
  <si>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</si>
  <si>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</si>
  <si>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</si>
  <si>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</si>
  <si>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</si>
  <si>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</si>
  <si>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</si>
  <si>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</si>
  <si>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</si>
  <si>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</si>
  <si>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</si>
  <si>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</si>
  <si>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</si>
  <si>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</si>
  <si>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</si>
  <si>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</si>
  <si>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</si>
  <si>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</si>
  <si>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</si>
  <si>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</si>
  <si>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</si>
  <si>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</si>
  <si>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</si>
  <si>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</si>
  <si>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</si>
  <si>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</si>
  <si>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</si>
  <si>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</si>
  <si>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</si>
  <si>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</si>
  <si>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</si>
  <si>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</si>
  <si>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</si>
  <si>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</si>
  <si>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</si>
  <si>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</si>
  <si>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</si>
  <si>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</si>
  <si>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</si>
  <si>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</si>
  <si>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</si>
  <si>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</si>
  <si>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</si>
  <si>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</si>
  <si>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</si>
  <si>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</si>
  <si>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</si>
  <si>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</si>
  <si>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</si>
  <si>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</si>
  <si>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</si>
  <si>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</si>
  <si>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</si>
  <si>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</si>
  <si>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</si>
  <si>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</si>
  <si>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</si>
  <si>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</si>
  <si>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</si>
  <si>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</si>
  <si>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</si>
  <si>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</si>
  <si>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</si>
  <si>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</si>
  <si>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</si>
  <si>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</si>
  <si>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</si>
  <si>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</si>
  <si>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</si>
  <si>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</si>
  <si>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</si>
  <si>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</si>
  <si>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</si>
  <si>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</si>
  <si>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</si>
  <si>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</si>
  <si>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</si>
  <si>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</si>
  <si>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</si>
  <si>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</si>
  <si>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</si>
  <si>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</si>
  <si>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</si>
  <si>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</si>
  <si>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</si>
  <si>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</si>
  <si>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</si>
  <si>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</si>
  <si>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</si>
  <si>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</si>
  <si>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</si>
  <si>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</si>
  <si>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</si>
  <si>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</si>
  <si>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PCM-20251006-00000818</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</si>
  <si>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</si>
  <si>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</si>
  <si>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</si>
  <si>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</si>
  <si>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</si>
  <si>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</si>
  <si>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</si>
  <si>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</si>
  <si>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</si>
  <si>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</si>
  <si>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</si>
  <si>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</si>
  <si>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</si>
  <si>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</si>
  <si>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</si>
  <si>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</si>
  <si>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</si>
  <si>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</si>
  <si>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</si>
  <si>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</si>
  <si>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</si>
  <si>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</si>
  <si>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</si>
  <si>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</si>
  <si>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</si>
  <si>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</si>
  <si>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</si>
  <si>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</si>
  <si>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</si>
  <si>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</si>
  <si>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</si>
  <si>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</si>
  <si>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</si>
  <si>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</si>
  <si>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</si>
  <si>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</si>
  <si>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</si>
  <si>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</si>
  <si>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</si>
  <si>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</si>
  <si>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</si>
  <si>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</si>
  <si>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</si>
  <si>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</si>
  <si>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</si>
  <si>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</si>
  <si>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</si>
  <si>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</si>
  <si>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</si>
  <si>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</si>
  <si>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</si>
  <si>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</si>
  <si>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</si>
  <si>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</si>
  <si>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</si>
  <si>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</si>
  <si>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</si>
  <si>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</si>
  <si>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</si>
  <si>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</si>
  <si>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</si>
  <si>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</si>
  <si>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</si>
  <si>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</si>
  <si>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</si>
  <si>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</si>
  <si>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</si>
  <si>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</si>
  <si>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</si>
  <si>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</si>
  <si>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</si>
  <si>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</si>
  <si>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</si>
  <si>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</si>
  <si>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</si>
  <si>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</si>
  <si>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</si>
  <si>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</si>
  <si>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</si>
  <si>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</si>
  <si>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</si>
  <si>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</si>
  <si>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</si>
  <si>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</si>
  <si>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</si>
  <si>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PCM-20251006-00001035</t>
  </si>
  <si>
    <t>ETA 50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</si>
  <si>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</si>
  <si>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</si>
  <si>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</si>
  <si>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</si>
  <si>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</si>
  <si>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</si>
  <si>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</si>
  <si>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</si>
  <si>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</si>
  <si>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</si>
  <si>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</si>
  <si>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</si>
  <si>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</si>
  <si>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</si>
  <si>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</si>
  <si>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</si>
  <si>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PG connected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</si>
</sst>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9">
    <sortCondition ref="H1:H1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1" totalsRowShown="0" headerRowDxfId="64" dataDxfId="63" headerRowBorderDxfId="61" tableBorderDxfId="62">
  <autoFilter ref="A1:L12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5" totalsRowShown="0" headerRowDxfId="48" dataDxfId="47" headerRowBorderDxfId="45" tableBorderDxfId="46" totalsRowBorderDxfId="44">
  <autoFilter ref="A1:L4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6" totalsRowShown="0" headerRowDxfId="15" dataDxfId="14" headerRowBorderDxfId="12" tableBorderDxfId="13">
  <autoFilter ref="A1:L2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5"/>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273.53724490740569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3</v>
      </c>
      <c r="D3" s="64" t="s">
        <v>21927</v>
      </c>
      <c r="E3" s="65" t="s">
        <v>38964</v>
      </c>
      <c r="F3" s="66">
        <v>45936.407233796293</v>
      </c>
      <c r="G3" s="67">
        <f ca="1">IFERROR(NOW()-F3,"")</f>
        <v>7.8437037038384005E-2</v>
      </c>
      <c r="H3" s="66">
        <v>45936.394733796296</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45936.485670833332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45936.485670833332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45936.485670833332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45936.485670833332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45936.485670833332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45936.485670833332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45936.485670833332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45936.485670833332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45936.485670833332</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45936.485670833332</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45936.485670833332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45936.485670833332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45936.485670833332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45936.485670833332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45936.485670833332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45936.485670833332</v>
      </c>
      <c r="H19" s="68"/>
      <c r="I19" s="73" t="str">
        <f>IFERROR(VLOOKUP(D19,DB!A:F,6,0),"")</f>
        <v/>
      </c>
      <c r="J19" s="73" t="str">
        <f>IFERROR(VLOOKUP(D19,DB!A:G,7,0),"")</f>
        <v/>
      </c>
      <c r="K19" s="69"/>
      <c r="L19" s="70" t="str">
        <f>IFERROR(VLOOKUP(D19,DB!A:I,9,0),"")</f>
        <v/>
      </c>
    </row>
    <row r="20" spans="1:12" ht="15" customHeight="1">
      <c r="A20" s="155"/>
      <c r="B20" s="156" t="str">
        <f>IFERROR(VLOOKUP(D20,DB!A:K,11,0),"")</f>
        <v/>
      </c>
      <c r="C20" s="156"/>
      <c r="D20" s="156"/>
      <c r="E20" s="157"/>
      <c r="F20" s="158"/>
      <c r="G20" s="159">
        <f ca="1">IFERROR(NOW()-F20,"")</f>
        <v>45936.485670601855</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45936.485670601855</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45936.485670601855</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45936.485670601855</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45936.485670601855</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45936.485670601855</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45936.485670601855</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45936.485670601855</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45936.485670601855</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45936.485670601855</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45936.485670601855</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45936.485670601855</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45936.485670601855</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45936.485670601855</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45936.485670601855</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45936.485670601855</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45936.485670601855</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45936.485670601855</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45936.485670601855</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45936.485670601855</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45936.485670601855</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45936.485670601855</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45936.485670601855</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45936.485670601855</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45936.485670601855</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45936.485670601855</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45936.485670601855</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45936.485670601855</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45936.485670601855</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45936.485670601855</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45936.485670601855</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45936.485670601855</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45936.485670601855</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45936.485670601855</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45936.485670601855</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45936.485670601855</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45936.485670601855</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45936.485670601855</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45936.485670601855</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45936.485670601855</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45936.485670601855</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45936.485670601855</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45936.485670601855</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45936.485670601855</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45936.485670601855</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45936.485670601855</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45936.485670601855</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45936.485670601855</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45936.485670601855</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45936.485670601855</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45936.485670601855</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45936.485670601855</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45936.485670601855</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45936.485670601855</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45936.485670601855</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45936.485670601855</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45936.485670601855</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45936.485670601855</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45936.485670601855</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45936.485670601855</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45936.485670601855</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45936.485670601855</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45936.485670601855</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45936.485670601855</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45936.485670601855</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45936.485670601855</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45936.485670601855</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45936.485670601855</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45936.485670601855</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45936.485670601855</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45936.485670601855</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45936.485670601855</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45936.485670601855</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45936.485670601855</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45936.485670601855</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45936.485670601855</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45936.485670601855</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45936.485670601855</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45936.485670601855</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45936.485670601855</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45936.485670601855</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ca="1">IFERROR(NOW()-F101,"")</f>
        <v>45936.485670601855</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ca="1">IFERROR(NOW()-F102,"")</f>
        <v>45936.485670601855</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ca="1">IFERROR(NOW()-F103,"")</f>
        <v>45936.485670601855</v>
      </c>
      <c r="H103" s="158"/>
      <c r="I103" s="156" t="str">
        <f>IFERROR(VLOOKUP(D103,DB!A:F,6,0),"")</f>
        <v/>
      </c>
      <c r="J103" s="73" t="str">
        <f>IFERROR(VLOOKUP(D103,DB!A:G,7,0),"")</f>
        <v/>
      </c>
      <c r="K103" s="160"/>
      <c r="L103" s="161" t="str">
        <f>IFERROR(VLOOKUP(D103,DB!A:I,9,0),"")</f>
        <v/>
      </c>
    </row>
    <row r="104" spans="1:12" ht="15" customHeight="1">
      <c r="A104" s="155"/>
      <c r="B104" s="156" t="str">
        <f>IFERROR(VLOOKUP(D104,DB!A:K,11,0),"")</f>
        <v/>
      </c>
      <c r="C104" s="156"/>
      <c r="D104" s="156"/>
      <c r="E104" s="157"/>
      <c r="F104" s="158"/>
      <c r="G104" s="159">
        <f ca="1">IFERROR(NOW()-F104,"")</f>
        <v>45936.485670601855</v>
      </c>
      <c r="H104" s="158"/>
      <c r="I104" s="156" t="str">
        <f>IFERROR(VLOOKUP(D104,DB!A:F,6,0),"")</f>
        <v/>
      </c>
      <c r="J104" s="73" t="str">
        <f>IFERROR(VLOOKUP(D104,DB!A:G,7,0),"")</f>
        <v/>
      </c>
      <c r="K104" s="160"/>
      <c r="L104" s="161" t="str">
        <f>IFERROR(VLOOKUP(D104,DB!A:I,9,0),"")</f>
        <v/>
      </c>
    </row>
    <row r="105" spans="1:12" ht="15" customHeight="1">
      <c r="A105" s="155"/>
      <c r="B105" s="156" t="str">
        <f>IFERROR(VLOOKUP(D105,DB!A:K,11,0),"")</f>
        <v/>
      </c>
      <c r="C105" s="156"/>
      <c r="D105" s="156"/>
      <c r="E105" s="157"/>
      <c r="F105" s="158"/>
      <c r="G105" s="159">
        <f ca="1">IFERROR(NOW()-F105,"")</f>
        <v>45936.485670601855</v>
      </c>
      <c r="H105" s="158"/>
      <c r="I105" s="156" t="str">
        <f>IFERROR(VLOOKUP(D105,DB!A:F,6,0),"")</f>
        <v/>
      </c>
      <c r="J105" s="73" t="str">
        <f>IFERROR(VLOOKUP(D105,DB!A:G,7,0),"")</f>
        <v/>
      </c>
      <c r="K105" s="160"/>
      <c r="L105" s="161" t="str">
        <f>IFERROR(VLOOKUP(D105,DB!A:I,9,0),"")</f>
        <v/>
      </c>
    </row>
  </sheetData>
  <customSheetViews>
    <customSheetView guid="{F6042A99-DD27-4453-835D-0834D95730CC}" filter="1" showAutoFilter="1">
      <pageMargins left="0" right="0" top="0" bottom="0" header="0" footer="0"/>
      <autoFilter ref="B1:M1" xr:uid="{340AE688-CD4C-4240-B465-C4FC6178C2AF}"/>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tabSelected="1"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129.75858750000043</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111.48583287037036</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c r="B5" s="18" t="str">
        <f>IFERROR(VLOOKUP(D5,DB!A:K,11,0),"")</f>
        <v/>
      </c>
      <c r="C5" s="18"/>
      <c r="D5" s="18"/>
      <c r="E5" s="131"/>
      <c r="F5" s="132"/>
      <c r="G5" s="133">
        <f ca="1">IFERROR(NOW()-F5,"-")</f>
        <v>45936.485670833332</v>
      </c>
      <c r="H5" s="13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45936.485670833332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45936.485670833332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45936.485670833332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45936.485670833332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45936.485670833332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45936.485670833332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45936.485670833332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45936.485670833332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45936.485670833332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45936.485670833332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45936.485670833332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45936.485670833332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45936.485670833332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45936.485670833332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45936.485670833332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45936.485670833332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45936.485670833332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45936.485670833332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45936.485670833332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45936.485670833332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45936.485670833332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45936.485670833332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45936.485670833332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45936.485670833332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45936.485670833332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45936.485670833332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45936.485670833332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45936.485670833332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45936.485670833332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45936.485670833332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45936.485670833332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45936.485670833332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45936.485670833332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45936.485670833332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45936.485670833332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45936.485670833332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45936.485670833332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45936.485670833332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45936.485670833332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45936.485670833332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45936.485670833332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45936.485670833332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45936.485670833332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45936.485670833332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45936.485670833332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45936.485670833332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45936.485670833332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45936.485670833332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45936.485670833332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45936.485670833332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45936.485670833332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45936.485670833332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45936.485670833332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45936.485670833332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45936.485670833332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45936.485670833332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45936.485670833332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45936.485670833332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45936.485670833332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45936.485670833332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45936.485670833332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45936.485670833332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45936.485670833332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45936.485670833332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45936.485670833332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45936.485670833332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45936.485670833332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45936.485670833332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45936.485670833332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45936.485670833332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45936.485670833332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45936.485670833332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45936.485670833332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45936.485670833332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45936.485670833332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45936.485670833332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45936.485670833332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45936.485670833332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45936.485670833332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45936.485670833332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45936.485670833332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45936.485670833332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45936.485670833332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45936.485670833332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45936.485670833332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45936.485670833332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45936.485670833332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45936.485670833332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45936.485670833332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45936.485670833332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45936.485670833332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45936.485670833332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45936.485670833332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45936.485670833332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45936.485670833332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45936.485670833332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45936.485670833332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45936.485670833332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45936.485670833332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45936.485670833332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45936.485670833332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45936.485670833332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45936.485670833332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45936.485670833332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45936.485670833332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45936.485670833332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45936.485670833332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45936.485670833332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45936.485670833332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45936.485670833332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45936.485670833332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45936.485670833332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45936.485670833332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45936.485670833332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45936.485670833332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45936.485670833332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45936.485670833332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45936.485670833332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45936.485670833332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45936.485670833332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45936.485670833332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45936.485670833332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45936.485670833332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45936.485670833332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45936.485670833332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45936.485670833332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45936.485670833332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45936.485670833332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45936.485670833332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45936.485670833332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45936.485670833332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45936.485670833332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45936.485670833332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45936.485670833332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45936.485670833332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45936.485670833332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45936.485670833332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45936.485670833332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45936.485670833332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45936.485670833332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45936.485670833332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45936.485670833332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45936.485670833332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45936.485670833332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45936.485670833332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45936.485670833332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45936.485670833332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45936.485670833332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45936.485670833332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45936.485670833332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45936.485670833332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45936.485670833332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45936.485670833332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45936.485670833332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45936.485670833332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45936.485670833332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45936.485670833332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45936.485670833332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45936.485670833332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45936.485670833332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45936.485670833332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45936.485670833332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45936.485670833332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45936.485670833332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45936.485670833332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45936.485670833332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45936.485670833332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45936.485670833332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45936.485670833332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45936.485670833332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45936.485670833332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45936.485670833332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45936.485670833332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45936.485670833332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45936.485670833332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45936.485670833332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45936.485670833332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45936.485670833332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45936.485670833332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45936.485670833332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45936.485670833332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45936.485670833332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45936.485670833332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45936.485670833332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45936.485670833332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45936.485670833332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45936.485670833332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45936.485670833332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45936.485670833332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45936.485670833332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45936.485670833332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45936.485670833332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45936.485670833332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45936.485670833332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45936.485670833332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45936.485670833332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45936.485670833332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45936.485670833332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45936.485670833332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45936.485670833332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45936.485670833332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45936.485670833332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45936.485670833332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45936.485670833332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45936.485670833332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45936.485670833332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45936.485670833332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45936.485670833332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45936.485670833332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45936.485670833332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45936.485670833332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45936.485670833332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45936.485670833332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45936.485670833332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45936.485670833332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45936.485670833332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45936.485670833332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45936.485670833332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45936.485670833332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45936.485670833332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45936.485670833332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45936.485670833332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45936.485670833332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45936.485670833332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45936.485670833332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45936.485670833332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45936.485670833332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45936.485670833332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45936.485670833332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45936.485670833332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45936.485670833332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45936.485670833332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45936.485670833332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45936.485670833332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45936.485670833332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45936.485670833332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45936.485670833332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45936.485670833332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45936.485670833332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45936.485670833332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45936.485670833332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45936.485670833332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45936.485670833332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45936.485670833332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45936.485670833332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45936.485670833332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45936.485670833332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45936.485670833332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45936.485670833332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45936.485670833332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45936.485670833332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45936.485670833332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45936.485670833332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45936.485670833332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45936.485670833332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45936.485670833332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45936.485670833332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39052</v>
      </c>
      <c r="B2" s="75" t="str">
        <f>IFERROR(VLOOKUP(D2,DB!A:K,11,0),"")</f>
        <v>R3</v>
      </c>
      <c r="C2" s="18">
        <v>2</v>
      </c>
      <c r="D2" s="18" t="s">
        <v>22894</v>
      </c>
      <c r="E2" s="18" t="s">
        <v>38964</v>
      </c>
      <c r="F2" s="20">
        <v>45936.476724537039</v>
      </c>
      <c r="G2" s="21">
        <f t="shared" ref="G2:G44" ca="1" si="0">IFERROR(NOW()-F2,"-")</f>
        <v>8.9462962932884693E-3</v>
      </c>
      <c r="H2" s="22">
        <v>45936.469328703701</v>
      </c>
      <c r="I2" s="19" t="str">
        <f>IFERROR(VLOOKUP(D2,DB!A:F,6,0),"")</f>
        <v>SCECO</v>
      </c>
      <c r="J2" s="18" t="str">
        <f>IFERROR(VLOOKUP(D2,DB!A:G,7,0),"")</f>
        <v>Vandalized</v>
      </c>
      <c r="K2" s="50" t="s">
        <v>39053</v>
      </c>
      <c r="L2" s="23" t="str">
        <f>IFERROR(VLOOKUP(D2,DB!A:I,9,0),"")</f>
        <v>Latis</v>
      </c>
    </row>
    <row r="3" spans="1:13" ht="15" customHeight="1">
      <c r="A3" s="19"/>
      <c r="B3" s="75" t="str">
        <f>IFERROR(VLOOKUP(D3,DB!A:K,11,0),"")</f>
        <v/>
      </c>
      <c r="C3" s="18"/>
      <c r="D3" s="18"/>
      <c r="E3" s="18"/>
      <c r="F3" s="20"/>
      <c r="G3" s="21">
        <f t="shared" ca="1" si="0"/>
        <v>45936.485670833332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45936.485670833332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45936.485670833332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45936.485670833332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45936.485670833332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45936.485670833332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45936.485670833332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45936.485670833332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45936.485670833332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45936.485670833332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45936.485670833332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45936.485670833332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45936.485670833332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45936.485670833332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45936.485670833332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45936.485670833332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45936.485670833332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45936.485670833332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45936.485670833332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45936.485670833332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45936.485670833332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45936.485670833332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45936.485670833332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45936.485670833332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45936.485670833332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45936.485670833332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45936.485670833332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45936.485670833332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45936.485670833332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45936.485670833332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45936.485670833332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45936.485670833332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45936.485670833332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45936.485670833332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45936.485670833332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45936.485670833332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45936.485670833332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45936.485670833332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45936.485670833332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45936.485670833332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45936.485670833332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45936.485670833332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ref="G45:G108" ca="1" si="1">IFERROR(NOW()-F45,"-")</f>
        <v>45936.485670833332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45936.485670833332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45936.485670833332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45936.485670833332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45936.485670833332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45936.485670833332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45936.485670833332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45936.485670833332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45936.485670833332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45936.485670833332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45936.485670833332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45936.485670833332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45936.485670833332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45936.485670833332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45936.485670833332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45936.485670833332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45936.485670833332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45936.485670833332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45936.485670833332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45936.485670833332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45936.485670833332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45936.485670833332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45936.485670833332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45936.485670833332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45936.485670833332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45936.485670833332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45936.485670833332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45936.485670833332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45936.485670833332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45936.485670833332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45936.485670833332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45936.485670833332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45936.485670833332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45936.485670833332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45936.485670833332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45936.485670833332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45936.485670833332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45936.485670833332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45936.485670833332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45936.485670833332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45936.485670833332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45936.485670833332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45936.485670833332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45936.485670833332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45936.485670833332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45936.485670833332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45936.485670833332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45936.485670833332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45936.485670833332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45936.485670833332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45936.485670833332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45936.485670833332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45936.485670833332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45936.485670833332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45936.485670833332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45936.485670833332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45936.485670833332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45936.485670833332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45936.485670833332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45936.485670833332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45936.485670833332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45936.485670833332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45936.485670833332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45936.485670833332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ref="G109:G172" ca="1" si="2">IFERROR(NOW()-F109,"-")</f>
        <v>45936.485670833332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45936.485670833332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45936.485670833332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45936.485670833332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45936.485670833332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45936.485670833332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45936.485670833332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45936.485670833332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45936.485670833332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45936.485670833332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45936.485670833332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45936.485670833332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45936.485670833332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45936.485670833332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45936.485670833332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45936.485670833332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45936.485670833332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45936.485670833332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45936.485670833332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45936.485670833332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45936.485670833332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45936.485670833332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45936.485670833332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45936.485670833332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45936.485670833332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45936.485670833332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45936.485670833332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45936.485670833332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45936.485670833332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45936.485670833332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45936.485670833332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45936.485670833332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45936.485670833332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45936.485670833332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45936.485670833332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45936.485670833332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45936.485670833332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45936.485670833332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45936.485670833332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45936.485670833332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45936.485670833332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45936.485670833332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45936.485670833332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45936.485670833332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45936.485670833332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45936.485670833332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45936.485670833332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45936.485670833332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45936.485670833332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45936.485670833332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45936.485670833332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45936.485670833332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45936.485670833332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45936.485670833332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45936.485670833332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45936.485670833332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45936.485670833332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45936.485670833332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45936.485670833332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45936.485670833332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45936.485670833332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45936.485670833332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45936.485670833332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45936.485670833332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ref="G173:G236" ca="1" si="3">IFERROR(NOW()-F173,"-")</f>
        <v>45936.485670833332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45936.485670833332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45936.485670833332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45936.485670833332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45936.485670833332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45936.485670833332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45936.485670833332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45936.485670833332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45936.485670833332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45936.485670833332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45936.485670833332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45936.485670833332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45936.485670833332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45936.485670833332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45936.485670833332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45936.485670833332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45936.485670833332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45936.485670833332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45936.485670833332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45936.485670833332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45936.485670833332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45936.485670833332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45936.485670833332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45936.485670833332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45936.485670833332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45936.485670833332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45936.485670833332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45936.485670833332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45936.485670833332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45936.485670833332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45936.485670833332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45936.485670833332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45936.485670833332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45936.485670833332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45936.485670833332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45936.485670833332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45936.485670833332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45936.485670833332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45936.485670833332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45936.485670833332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45936.485670833332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45936.485670833332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45936.485670833332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45936.485670833332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45936.485670833332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45936.485670833332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45936.485670833332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45936.485670833332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45936.485670833332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45936.485670833332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45936.485670833332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45936.485670833332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45936.485670833332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45936.485670833332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45936.485670833332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45936.485670833332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45936.485670833332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45936.485670833332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45936.485670833332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45936.485670833332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45936.485670833332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45936.485670833332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45936.485670833332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45936.485670833332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ref="G237:G300" ca="1" si="4">IFERROR(NOW()-F237,"-")</f>
        <v>45936.485670833332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45936.485670833332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45936.485670833332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45936.485670833332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45936.485670833332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45936.485670833332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45936.485670833332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45936.485670833332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45936.485670833332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45936.485670833332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45936.485670833332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45936.485670833332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45936.485670833332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45936.485670833332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45936.485670833332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45936.485670833332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45936.485670833332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45936.485670833332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45936.485670833332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45936.485670833332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45936.485670833332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45936.485670833332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45936.485670833332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45936.485670833332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45936.485670833332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45936.485670833332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45936.485670833332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45936.485670833332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45936.485670833332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45936.485670833332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45936.485670833332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45936.485670833332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45936.485670833332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45936.485670833332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45936.485670833332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45936.485670833332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45936.485670833332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45936.485670833332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45936.485670833332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45936.485670833332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45936.485670833332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45936.485670833332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45936.485670833332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45936.485670833332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45936.485670833332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45936.485670833332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45936.485670833332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45936.485670833332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45936.485670833332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45936.485670833332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45936.485670833332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45936.485670833332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45936.485670833332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45936.485670833332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45936.485670833332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45936.485670833332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45936.485670833332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45936.485670833332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45936.485670833332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45936.485670833332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45936.485670833332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45936.485670833332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45936.485670833332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45936.485670833332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ref="G301:G364" ca="1" si="5">IFERROR(NOW()-F301,"-")</f>
        <v>45936.485670833332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45936.485670833332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45936.485670833332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45936.485670833332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45936.485670833332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45936.485670833332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45936.485670833332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45936.485670833332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45936.485670833332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45936.485670833332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45936.485670833332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45936.485670833332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45936.485670833332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45936.485670833332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45936.485670833332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45936.485670833332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45936.485670833332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45936.485670833332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45936.485670833332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45936.485670833332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45936.485670833332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45936.485670833332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45936.485670833332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45936.485670833332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45936.485670833332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45936.485670833332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45936.485670833332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45936.485670833332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45936.485670833332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45936.485670833332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45936.485670833332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45936.485670833332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45936.485670833332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45936.485670833332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45936.485670833332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45936.485670833332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45936.485670833332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45936.485670833332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45936.485670833332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45936.485670833332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45936.485670833332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45936.485670833332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45936.485670833332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45936.485670833332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45936.485670833332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45936.485670833332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45936.485670833332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45936.485670833332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45936.485670833332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45936.485670833332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45936.485670833332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45936.485670833332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45936.485670833332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45936.485670833332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45936.485670833332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45936.485670833332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45936.485670833332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45936.485670833332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45936.485670833332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45936.485670833332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45936.485670833332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45936.485670833332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45936.485670833332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45936.485670833332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ref="G365:G428" ca="1" si="6">IFERROR(NOW()-F365,"-")</f>
        <v>45936.485670833332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45936.485670833332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45936.485670833332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45936.485670833332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45936.485670833332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45936.485670833332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45936.485670833332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45936.485670833332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45936.485670833332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45936.485670833332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45936.485670833332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45936.485670833332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45936.485670833332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45936.485670833332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45936.485670833332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45936.485670833332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45936.485670833332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45936.485670833332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45936.485670833332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45936.485670833332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45936.485670833332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45936.485670833332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45936.485670833332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45936.485670833332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45936.485670833332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45936.485670833332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45936.485670833332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45936.485670833332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45936.485670833332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45936.485670833332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45936.485670833332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45936.485670833332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45936.485670833332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45936.485670833332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45936.485670833332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45936.485670833332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45936.485670833332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45936.485670833332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45936.485670833332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45936.485670833332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45936.485670833332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45936.485670833332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45936.485670833332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45936.485670833332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45936.485670833332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45936.485670833332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45936.485670833332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45936.485670833332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45936.485670833332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45936.485670833332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45936.485670833332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45936.485670833332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45936.485670833332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45936.485670833332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45936.485670833332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45936.485670833332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45936.485670833332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45936.485670833332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45936.485670833332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45936.485670833332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45936.485670833332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45936.485670833332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45936.485670833332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45936.485670833332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ref="G429:G492" ca="1" si="7">IFERROR(NOW()-F429,"-")</f>
        <v>45936.485670833332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45936.485670833332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45936.485670833332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45936.485670833332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45936.485670833332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45936.485670833332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45936.485670833332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45936.485670833332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45936.485670833332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45936.485670833332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45936.485670833332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45936.485670833332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45936.485670833332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45936.485670833332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45936.485670833332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45936.485670833332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45936.485670833332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45936.485670833332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45936.485670833332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45936.485670833332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45936.485670833332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45936.485670833332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45936.485670833332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45936.485670833332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45936.485670833332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45936.485670833332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45936.485670833332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45936.485670833332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45936.485670833332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45936.485670833332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45936.485670833332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45936.485670833332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45936.485670833332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45936.485670833332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45936.485670833332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45936.485670833332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45936.485670833332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45936.485670833332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45936.485670833332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45936.485670833332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45936.485670833332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45936.485670833332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45936.485670833332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45936.485670833332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45936.485670833332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45936.485670833332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45936.485670833332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45936.485670833332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45936.485670833332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45936.485670833332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45936.485670833332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45936.485670833332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45936.485670833332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45936.485670833332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45936.485670833332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45936.485670833332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45936.485670833332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45936.485670833332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45936.485670833332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45936.485670833332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45936.485670833332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45936.485670833332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45936.485670833332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45936.485670833332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ref="G493:G556" ca="1" si="8">IFERROR(NOW()-F493,"-")</f>
        <v>45936.485670833332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45936.485670833332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45936.485670833332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45936.485670833332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45936.485670833332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45936.485670833332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45936.485670833332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45936.485670833332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45936.485670833332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45936.485670833332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45936.485670833332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45936.485670833332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45936.485670833332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45936.485670833332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45936.485670833332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45936.485670833332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45936.485670833332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45936.485670833332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45936.485670833332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45936.485670833332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45936.485670833332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45936.485670833332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45936.485670833332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45936.485670833332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45936.485670833332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45936.485670833332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45936.485670833332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45936.485670833332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45936.485670833332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45936.485670833332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45936.485670833332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45936.485670833332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45936.485670833332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45936.485670833332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45936.485670833332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45936.485670833332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45936.485670833332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45936.485670833332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45936.485670833332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45936.485670833332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45936.485670833332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45936.485670833332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45936.485670833332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45936.485670833332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45936.485670833332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45936.485670833332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45936.485670833332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45936.485670833332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45936.485670833332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45936.485670833332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45936.485670833332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45936.485670833332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45936.485670833332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45936.485670833332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45936.485670833332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45936.485670833332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45936.485670833332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45936.485670833332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45936.485670833332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45936.485670833332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45936.485670833332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45936.485670833332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45936.485670833332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45936.485670833332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ref="G557:G620" ca="1" si="9">IFERROR(NOW()-F557,"-")</f>
        <v>45936.485670833332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45936.485670833332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45936.485670833332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45936.485670833332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45936.485670833332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45936.485670833332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45936.485670833332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45936.485670833332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45936.485670833332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45936.485670833332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45936.485670833332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45936.485670833332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45936.485670833332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45936.485670833332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45936.485670833332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45936.485670833332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45936.485670833332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45936.485670833332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45936.485670833332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45936.485670833332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45936.485670833332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45936.485670833332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45936.485670833332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45936.485670833332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45936.485670833332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45936.485670833332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45936.485670833332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45936.485670833332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45936.485670833332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45936.485670833332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45936.485670833332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45936.485670833332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45936.485670833332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45936.485670833332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45936.485670833332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45936.485670833332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45936.485670833332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45936.485670833332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45936.485670833332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45936.485670833332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45936.485670833332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45936.485670833332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45936.485670833332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45936.485670833332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45936.485670833332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45936.485670833332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45936.485670833332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45936.485670833332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45936.485670833332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45936.485670833332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45936.485670833332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45936.485670833332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45936.485670833332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45936.485670833332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45936.485670833332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45936.485670833332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45936.485670833332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45936.485670833332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45936.485670833332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45936.485670833332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45936.485670833332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45936.485670833332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45936.485670833332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45936.485670833332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ref="G621:G684" ca="1" si="10">IFERROR(NOW()-F621,"-")</f>
        <v>45936.485670833332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45936.485670833332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45936.485670833332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45936.485670833332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45936.485670833332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45936.485670833332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45936.485670833332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45936.485670833332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45936.485670833332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45936.485670833332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45936.485670833332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45936.485670833332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45936.485670833332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45936.485670833332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45936.485670833332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45936.485670833332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45936.485670833332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45936.485670833332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45936.485670833332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45936.485670833332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45936.485670833332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45936.485670833332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45936.485670833332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45936.485670833332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45936.485670833332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45936.485670833332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45936.485670833332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45936.485670833332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45936.485670833332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45936.485670833332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45936.485670833332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45936.485670833332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45936.485670833332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45936.485670833332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45936.485670833332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45936.485670833332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45936.485670833332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45936.485670833332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45936.485670833332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45936.485670833332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45936.485670833332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45936.485670833332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45936.485670833332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45936.485670833332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45936.485670833332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45936.485670833332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45936.485670833332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45936.485670833332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45936.485670833332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45936.485670833332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45936.485670833332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45936.485670833332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45936.485670833332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45936.485670833332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45936.485670833332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45936.485670833332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45936.485670833332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45936.485670833332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45936.485670833332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45936.485670833332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45936.485670833332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45936.485670833332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45936.485670833332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45936.485670833332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ref="G685:G748" ca="1" si="11">IFERROR(NOW()-F685,"-")</f>
        <v>45936.485670833332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45936.485670833332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45936.485670833332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45936.485670833332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45936.485670833332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45936.485670833332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45936.485670833332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45936.485670833332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45936.485670833332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45936.485670833332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45936.485670833332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45936.485670833332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45936.485670833332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45936.485670833332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45936.485670833332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45936.485670833332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45936.485670833332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45936.485670833332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45936.485670833332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45936.485670833332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45936.485670833332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45936.485670833332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45936.485670833332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45936.485670833332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45936.485670833332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45936.485670833332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45936.485670833332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45936.485670833332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45936.485670833332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45936.485670833332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45936.485670833332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45936.485670833332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45936.485670833332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45936.485670833332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45936.485670833332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45936.485670833332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45936.485670833332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45936.485670833332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45936.485670833332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45936.485670833332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45936.485670833332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45936.485670833332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45936.485670833332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45936.485670833332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45936.485670833332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45936.485670833332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45936.485670833332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45936.485670833332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45936.485670833332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45936.485670833332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45936.485670833332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45936.485670833332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45936.485670833332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45936.485670833332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45936.485670833332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45936.485670833332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45936.485670833332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45936.485670833332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45936.485670833332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45936.485670833332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45936.485670833332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45936.485670833332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45936.485670833332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45936.485670833332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ref="G749:G812" ca="1" si="12">IFERROR(NOW()-F749,"-")</f>
        <v>45936.485670833332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45936.485670833332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45936.485670833332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45936.485670833332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45936.485670833332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45936.485670833332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45936.485670833332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45936.485670833332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45936.485670833332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45936.485670833332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45936.485670833332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45936.485670833332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45936.485670833332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45936.485670833332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45936.485670833332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45936.485670833332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45936.485670833332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45936.485670833332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45936.485670833332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45936.485670833332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45936.485670833332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45936.485670833332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45936.485670833332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45936.485670833332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45936.485670833332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45936.485670833332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45936.485670833332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45936.485670833332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45936.485670833332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45936.485670833332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45936.485670833332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45936.485670833332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45936.485670833332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45936.485670833332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45936.485670833332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45936.485670833332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45936.485670833332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45936.485670833332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45936.485670833332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45936.485670833332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45936.485670833332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45936.485670833332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45936.485670833332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45936.485670833332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45936.485670833332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45936.485670833332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45936.485670833332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45936.485670833332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45936.485670833332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45936.485670833332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45936.485670833332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45936.485670833332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45936.485670833332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45936.485670833332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45936.485670833332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45936.485670833332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45936.485670833332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45936.485670833332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45936.485670833332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45936.485670833332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45936.485670833332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45936.485670833332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45936.485670833332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45936.485670833332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ref="G813:G876" ca="1" si="13">IFERROR(NOW()-F813,"-")</f>
        <v>45936.485670833332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45936.485670833332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45936.485670833332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45936.485670833332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45936.485670833332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45936.485670833332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45936.485670833332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45936.485670833332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45936.485670833332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45936.485670833332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45936.485670833332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45936.485670833332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45936.485670833332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45936.485670833332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45936.485670833332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45936.485670833332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45936.485670833332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45936.485670833332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45936.485670833332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45936.485670833332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45936.485670833332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45936.485670833332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45936.485670833332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45936.485670833332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45936.485670833332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45936.485670833332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45936.485670833332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45936.485670833332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45936.485670833332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45936.485670833332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45936.485670833332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45936.485670833332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45936.485670833332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45936.485670833332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45936.485670833332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45936.485670833332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45936.485670833332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45936.485670833332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45936.485670833332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45936.485670833332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45936.485670833332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45936.485670833332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45936.485670833332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45936.485670833332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45936.485670833332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45936.485670833332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45936.485670833332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45936.485670833332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45936.485670833332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45936.485670833332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45936.485670833332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45936.485670833332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45936.485670833332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45936.485670833332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45936.485670833332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45936.485670833332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45936.485670833332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45936.485670833332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45936.485670833332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45936.485670833332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45936.485670833332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45936.485670833332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45936.485670833332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45936.485670833332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ref="G877:G940" ca="1" si="14">IFERROR(NOW()-F877,"-")</f>
        <v>45936.485670833332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45936.485670833332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45936.485670833332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45936.485670833332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45936.485670833332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45936.485670833332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45936.485670833332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45936.485670833332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45936.485670833332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45936.485670833332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45936.485670833332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45936.485670833332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45936.485670833332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45936.485670833332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45936.485670833332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45936.485670833332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45936.485670833332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45936.485670833332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45936.485670833332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45936.485670833332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45936.485670833332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45936.485670833332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45936.485670833332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45936.485670833332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45936.485670833332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45936.485670833332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45936.485670833332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45936.485670833332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45936.485670833332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45936.485670833332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45936.485670833332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45936.485670833332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45936.485670833332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45936.485670833332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45936.485670833332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45936.485670833332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45936.485670833332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45936.485670833332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45936.485670833332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45936.485670833332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45936.485670833332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45936.485670833332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45936.485670833332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45936.485670833332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45936.485670833332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45936.485670833332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45936.485670833332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45936.485670833332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45936.485670833332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45936.485670833332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45936.485670833332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45936.485670833332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45936.485670833332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45936.485670833332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45936.485670833332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45936.485670833332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45936.485670833332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45936.485670833332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45936.485670833332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45936.485670833332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45936.485670833332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45936.485670833332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45936.485670833332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45936.485670833332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ref="G941:G1004" ca="1" si="15">IFERROR(NOW()-F941,"-")</f>
        <v>45936.485670833332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45936.485670833332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45936.485670833332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45936.485670833332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45936.485670833332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45936.485670833332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45936.485670833332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45936.485670833332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45936.485670833332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45936.485670833332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45936.485670833332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45936.485670833332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45936.485670833332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45936.485670833332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45936.485670833332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45936.485670833332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45936.485670833332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45936.485670833332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45936.485670833332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45936.485670833332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45936.485670833332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45936.485670833332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45936.485670833332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45936.485670833332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45936.485670833332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45936.485670833332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45936.485670833332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45936.485670833332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45936.485670833332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45936.485670833332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45936.485670833332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45936.485670833332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45936.485670833332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45936.485670833332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45936.485670833332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45936.485670833332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45936.485670833332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45936.485670833332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45936.485670833332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45936.485670833332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45936.485670833332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45936.485670833332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45936.485670833332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45936.485670833332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45936.485670833332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45936.485670833332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45936.485670833332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45936.485670833332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45936.485670833332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45936.485670833332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45936.485670833332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45936.485670833332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45936.485670833332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45936.485670833332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45936.485670833332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45936.485670833332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45936.485670833332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45936.485670833332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45936.485670833332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45936.485670833332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45936.485670833332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45936.485670833332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45936.485670833332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45936.485670833332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ref="G1005:G1068" ca="1" si="16">IFERROR(NOW()-F1005,"-")</f>
        <v>45936.485670833332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45936.485670833332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45936.485670833332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45936.485670833332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45936.485670833332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45936.485670833332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45936.485670833332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45936.485670833332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45936.485670833332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45936.485670833332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45936.485670833332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45936.485670833332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45936.485670833332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45936.485670833332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45936.485670833332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45936.485670833332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45936.485670833332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45936.485670833332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45936.485670833332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45936.485670833332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45936.485670833332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45936.485670833332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45936.485670833332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45936.485670833332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45936.485670833332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45936.485670833332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45936.485670833332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45936.485670833332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45936.485670833332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45936.485670833332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45936.485670833332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45936.485670833332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45936.485670833332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45936.485670833332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45936.485670833332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45936.485670833332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45936.485670833332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45936.485670833332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45936.485670833332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45936.485670833332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45936.485670833332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45936.485670833332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45936.485670833332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45936.485670833332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45936.485670833332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45936.485670833332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45936.485670833332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45936.485670833332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45936.485670833332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45936.485670833332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45936.485670833332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45936.485670833332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45936.485670833332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45936.485670833332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45936.485670833332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45936.485670833332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45936.485670833332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45936.485670833332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45936.485670833332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45936.485670833332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45936.485670833332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45936.485670833332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45936.485670833332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45936.485670833332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ref="G1069:G1132" ca="1" si="17">IFERROR(NOW()-F1069,"-")</f>
        <v>45936.485670833332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45936.485670833332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45936.485670833332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45936.485670833332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45936.485670833332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45936.485670833332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45936.485670833332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45936.485670833332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45936.485670833332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45936.485670833332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45936.485670833332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45936.485670833332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45936.485670833332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45936.485670833332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45936.485670833332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45936.485670833332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45936.485670833332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45936.485670833332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45936.485670833332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45936.485670833332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45936.485670833332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45936.485670833332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45936.485670833332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45936.485670833332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45936.485670833332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45936.485670833332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45936.485670833332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45936.485670833332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45936.485670833332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45936.485670833332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45936.485670833332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45936.485670833332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45936.485670833332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45936.485670833332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45936.485670833332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45936.485670833332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45936.485670833332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45936.485670833332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45936.485670833332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45936.485670833332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45936.485670833332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45936.485670833332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45936.485670833332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45936.485670833332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45936.485670833332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45936.485670833332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45936.485670833332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45936.485670833332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45936.485670833332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45936.485670833332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45936.485670833332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45936.485670833332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45936.485670833332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45936.485670833332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45936.485670833332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45936.485670833332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45936.485670833332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45936.485670833332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45936.485670833332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45936.485670833332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45936.485670833332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45936.485670833332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45936.485670833332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45936.485670833332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ref="G1133:G1196" ca="1" si="18">IFERROR(NOW()-F1133,"-")</f>
        <v>45936.485670833332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45936.485670833332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45936.485670833332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45936.485670833332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45936.485670833332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45936.485670833332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45936.485670833332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45936.485670833332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45936.485670833332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45936.485670833332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45936.485670833332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45936.485670833332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45936.485670833332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45936.485670833332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45936.485670833332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45936.485670833332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45936.485670833332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45936.485670833332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45936.485670833332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45936.485670833332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45936.485670833332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45936.485670833332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45936.485670833332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45936.485670833332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45936.485670833332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45936.485670833332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45936.485670833332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45936.485670833332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45936.485670833332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45936.485670833332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45936.485670833332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45936.485670833332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45936.485670833332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45936.485670833332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45936.485670833332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45936.485670833332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45936.485670833332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45936.485670833332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45936.485670833332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45936.485670833332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45936.485670833332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45936.485670833332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45936.485670833332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45936.485670833332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45936.485670833332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45936.485670833332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45936.485670833332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45936.485670833332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45936.485670833332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45936.485670833332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45936.485670833332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45936.485670833332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45936.485670833332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45936.485670833332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45936.485670833332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45936.485670833332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45936.485670833332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45936.485670833332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45936.485670833332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45936.485670833332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45936.485670833332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45936.485670833332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45936.485670833332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45936.485670833332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ref="G1197:G1211" ca="1" si="19">IFERROR(NOW()-F1197,"-")</f>
        <v>45936.485670833332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45936.485670833332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45936.485670833332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45936.485670833332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45936.485670833332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45936.485670833332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45936.485670833332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45936.485670833332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45936.485670833332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45936.485670833332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45936.485670833332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45936.485670833332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45936.485670833332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45936.485670833332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45936.485670833332</v>
      </c>
      <c r="H1211" s="22"/>
      <c r="I1211" s="19" t="str">
        <f>IFERROR(VLOOKUP(D1211,DB!A:F,6,0),"")</f>
        <v/>
      </c>
      <c r="J1211" s="18" t="str">
        <f>IFERROR(VLOOKUP(D1211,DB!A:G,7,0),"")</f>
        <v/>
      </c>
      <c r="K1211" s="50"/>
      <c r="L1211" s="23" t="str">
        <f>IFERROR(VLOOKUP(D1211,DB!A:I,9,0),"")</f>
        <v/>
      </c>
    </row>
  </sheetData>
  <dataValidations count="2">
    <dataValidation allowBlank="1" showInputMessage="1" showErrorMessage="1" sqref="E1" xr:uid="{5914219A-CB83-432D-936A-CC0CB6F3982A}"/>
    <dataValidation type="list" allowBlank="1" showInputMessage="1" showErrorMessage="1" sqref="E2:E12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233.00495324073563</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1.3287263888851157</v>
      </c>
      <c r="H3" s="113">
        <v>45935.07104166667</v>
      </c>
      <c r="I3" s="110" t="str">
        <f>IFERROR(VLOOKUP(D3,DB!A:F,6,0),"")</f>
        <v>Generator-SG</v>
      </c>
      <c r="J3" s="110" t="str">
        <f>IFERROR(VLOOKUP(D3,DB!A:G,7,0),"")</f>
        <v>Good</v>
      </c>
      <c r="K3" s="115" t="s">
        <v>39057</v>
      </c>
      <c r="L3" s="107" t="str">
        <f>IFERROR(VLOOKUP(D3,DB!A:I,9,0),"")</f>
        <v>Latis</v>
      </c>
    </row>
    <row r="4" spans="1:16" ht="15" customHeight="1">
      <c r="A4" s="140" t="s">
        <v>39058</v>
      </c>
      <c r="B4" s="140" t="str">
        <f>IFERROR(VLOOKUP(D4,DB!A:K,11,0),"")</f>
        <v>R4</v>
      </c>
      <c r="C4" s="141">
        <v>2</v>
      </c>
      <c r="D4" s="142" t="s">
        <v>24086</v>
      </c>
      <c r="E4" s="143" t="s">
        <v>38964</v>
      </c>
      <c r="F4" s="144">
        <v>45936.2</v>
      </c>
      <c r="G4" s="145">
        <f ca="1">IFERROR(NOW()-F4,"")</f>
        <v>0.2856708333347342</v>
      </c>
      <c r="H4" s="144">
        <v>45936.191527777781</v>
      </c>
      <c r="I4" s="140" t="str">
        <f>IFERROR(VLOOKUP(D4,DB!A:F,6,0),"")</f>
        <v>SCECO</v>
      </c>
      <c r="J4" s="140" t="str">
        <f>IFERROR(VLOOKUP(D4,DB!A:G,7,0),"")</f>
        <v>Dead</v>
      </c>
      <c r="K4" s="147" t="s">
        <v>39059</v>
      </c>
      <c r="L4" s="142" t="str">
        <f>IFERROR(VLOOKUP(D4,DB!A:I,9,0),"")</f>
        <v>Latis</v>
      </c>
    </row>
    <row r="5" spans="1:16" ht="15" customHeight="1">
      <c r="A5" s="140"/>
      <c r="B5" s="140" t="str">
        <f>IFERROR(VLOOKUP(D5,DB!A:K,11,0),"")</f>
        <v/>
      </c>
      <c r="C5" s="141"/>
      <c r="D5" s="142"/>
      <c r="E5" s="143"/>
      <c r="F5" s="144"/>
      <c r="G5" s="145">
        <f ca="1">IFERROR(NOW()-F5,"")</f>
        <v>45936.485670833332</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45936.485670833332</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45936.485670833332</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45936.485670833332</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45936.485670833332</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45936.485670833332</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45936.485670833332</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45936.485670833332</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45936.485670833332</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45936.485670833332</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45936.485670833332</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45936.485670833332</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45936.485670833332</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45936.485670833332</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45936.485670833332</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45936.485670833332</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45936.485670833332</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45936.485670833332</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45936.485670833332</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45936.485670833332</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45936.485670833332</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45936.485670833332</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45936.485670833332</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45936.485670833332</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45936.485670833332</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45936.485670833332</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45936.485670833332</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45936.485670833332</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45936.485670833332</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45936.485670833332</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45936.485670833332</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45936.485670833332</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45936.485670833332</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45936.485670833332</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45936.485670833332</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45936.485670833332</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45936.485670833332</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5">
        <f ca="1">IFERROR(NOW()-F42,"")</f>
        <v>45936.485670833332</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45936.485670601855</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45936.485670601855</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45936.485670601855</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45936.485670601855</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45936.485670601855</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45936.485670601855</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45936.485670601855</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45936.485670601855</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45936.485670601855</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45936.485670601855</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45936.485670601855</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45936.485670601855</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45936.485670601855</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45936.485670601855</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45936.485670601855</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45936.485670601855</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45936.485670601855</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45936.485670601855</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45936.485670601855</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45936.485670601855</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45936.485670601855</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45936.485670601855</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45936.485670601855</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45936.485670601855</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45936.485670601855</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45936.485670601855</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45936.485670601855</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45936.485670601855</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45936.485670601855</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45936.485670601855</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45936.485670601855</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45936.485670601855</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45936.485670601855</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45936.485670601855</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45936.485670601855</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45936.485670601855</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45936.485670601855</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45936.485670601855</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45936.485670601855</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45936.485670601855</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45936.485670601855</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45936.485670601855</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45936.485670601855</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45936.485670601855</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45936.485670601855</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45936.485670601855</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45936.485670601855</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45936.485670601855</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45936.485670601855</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45936.485670601855</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45936.485670601855</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45936.485670601855</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45936.485670601855</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45936.485670601855</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45936.485670601855</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45936.485670601855</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45936.485670601855</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45936.485670601855</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45936.485670601855</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45936.485670601855</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45936.485670601855</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45936.485670601855</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45936.485670601855</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45936.485670601855</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45936.485670601855</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45936.485670601855</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45936.485670601855</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45936.485670601855</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45936.485670601855</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45936.485670601855</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45936.485670601855</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45936.485670601855</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45936.485670601855</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45936.485670601855</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45936.485670601855</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45936.485670601855</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45936.485670601855</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45936.485670601855</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45936.485670601855</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45936.485670601855</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45936.485670601855</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45936.485670601855</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45936.485670601855</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45936.485670601855</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45936.485670601855</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45936.485670601855</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45936.485670601855</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45936.485670601855</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45936.485670601855</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45936.485670601855</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45936.485670601855</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45936.485670601855</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45936.485670601855</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45936.485670601855</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45936.485670601855</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45936.485670601855</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45936.485670601855</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45936.485670601855</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45936.485670601855</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45936.485670601855</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45936.485670601855</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45936.485670601855</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45936.485670601855</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45936.485670833332</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45936.485670833332</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45936.485670833332</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45936.485670833332</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45936.485670833332</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45936.485670833332</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45936.485670833332</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45936.485670833332</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45936.485670833332</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45936.485670833332</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45936.485670833332</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45936.485670833332</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45936.485670833332</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45936.485670833332</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45936.485670833332</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45936.485670833332</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45936.485670833332</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45936.485670833332</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45936.485670833332</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45936.485670833332</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45936.485670833332</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45936.485670833332</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45936.485670833332</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45936.485670833332</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45936.485670833332</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45936.485670833332</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45936.485670833332</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45936.485670833332</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45936.485670833332</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45936.485670833332</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45936.485670833332</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45936.485670833332</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45936.485670833332</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45936.485670833332</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45936.485670833332</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45936.485670833332</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45936.485670833332</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45936.485670833332</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45936.485670833332</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45936.485670833332</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45936.485670833332</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45936.485670833332</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45936.485670833332</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45936.485670833332</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45936.485670833332</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45936.485670833332</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45936.485670833332</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45936.485670833332</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45936.485670833332</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45936.485670833332</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45936.485670833332</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45936.485670833332</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45936.485670833332</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45936.485670833332</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45936.485670833332</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45936.485670833332</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45936.485670833332</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45936.485670833332</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45936.485670833332</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45936.485670833332</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45936.485670833332</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45936.485670833332</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45936.485670833332</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45936.485670833332</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45936.485670833332</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45936.485670833332</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45936.485670833332</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45936.485670833332</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45936.485670833332</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45936.485670833332</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45936.485670833332</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45936.485670833332</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45936.485670833332</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45936.485670833332</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45936.485670833332</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45936.485670833332</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45936.485670833332</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45936.485670833332</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45936.485670833332</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45936.485670833332</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45936.485670833332</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45936.485670833332</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45936.485670833332</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45936.485670833332</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45936.485670833332</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45936.485670833332</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45936.485670833332</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45936.485670833332</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45936.485670833332</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45936.485670833332</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45936.485670833332</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45936.485670833332</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45936.485670833332</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45936.485670833332</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45936.485670833332</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45936.485670833332</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45936.485670833332</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45936.485670833332</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45936.485670833332</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45936.485670833332</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45936.485670833332</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45936.485670833332</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45936.485670833332</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45936.485670833332</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45936.485670833332</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45936.485670833332</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45936.485670833332</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45936.485670833332</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45936.485670833332</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45936.485670833332</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45936.485670833332</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45936.485670833332</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45936.485670833332</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45936.485670833332</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45936.485670833332</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45936.485670833332</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45936.485670833332</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45936.485670833332</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45936.485670833332</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45936.485670833332</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45936.485670833332</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45936.485670833332</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45936.485670833332</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45936.485670833332</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45936.485670833332</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45936.485670833332</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45936.485670833332</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45936.485670833332</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45936.485670833332</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45936.485670833332</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45936.485670833332</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45936.485670833332</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45936.485670833332</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45936.485670833332</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45936.485670833332</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45936.485670833332</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45936.485670833332</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45936.485670833332</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45936.485670833332</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45936.485670833332</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45936.485670833332</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45936.485670833332</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45936.485670833332</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45936.485670833332</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45936.485670833332</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45936.485670833332</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45936.485670833332</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45936.485670833332</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45936.485670833332</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45936.485670833332</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45936.485670833332</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45936.485670833332</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45936.485670833332</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45936.485670833332</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45936.485670833332</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45936.485670833332</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45936.485670833332</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45936.485670833332</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45936.485670833332</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45936.485670833332</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45936.485670833332</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45936.485670833332</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45936.485670833332</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45936.485670833332</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45936.485670833332</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45936.485670833332</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45936.485670833332</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45936.485670833332</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45936.485670833332</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45936.485670833332</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45936.485670833332</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45936.485670833332</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45936.485670833332</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45936.485670833332</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45936.485670833332</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45936.485670833332</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45936.485670833332</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45936.485670833332</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45936.485670833332</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45936.485670833332</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45936.485670833332</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45936.485670833332</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45936.485670833332</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45936.485670833332</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45936.485670833332</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45936.485670833332</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45936.485670833332</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45936.485670833332</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45936.485670833332</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45936.485670833332</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45936.485670833332</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45936.485670833332</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45936.485670833332</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45936.485670833332</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45936.485670833332</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45936.485670833332</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45936.485670833332</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45936.485670833332</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45936.485670833332</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45936.485670833332</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45936.485670833332</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45936.485670833332</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45936.485670833332</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45936.485670833332</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45936.485670833332</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45936.485670833332</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45936.485670833332</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45936.485670833332</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45936.485670833332</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45936.485670833332</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45936.485670833332</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45936.485670833332</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45936.485670833332</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45936.485670833332</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45936.485670833332</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45936.485670833332</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45936.485670833332</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45936.485670833332</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45936.485670833332</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45936.485670833332</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45936.485670833332</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45936.485670833332</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45936.485670833332</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45936.485670833332</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45936.485670833332</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45936.485670833332</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45936.485670833332</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45936.485670833332</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45936.485670833332</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45936.485670833332</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45936.485670833332</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45936.485670833332</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45936.485670833332</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45936.485670833332</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45936.485670833332</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45936.485670833332</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45936.485670833332</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45936.485670833332</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45936.485670833332</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45936.485670833332</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45936.485670833332</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45936.485670833332</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45936.485670833332</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45936.485670833332</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45936.485670833332</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45936.485670833332</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45936.485670833332</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45936.485670833332</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45936.485670833332</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45936.485670833332</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45936.485670833332</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45936.485670833332</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45936.485670833332</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45936.485670833332</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45936.485670833332</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45936.485670833332</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45936.485670833332</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45936.485670833332</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45936.485670833332</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45936.485670833332</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45936.485670833332</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45936.485670833332</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45936.485670833332</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45936.485670833332</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45936.485670833332</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45936.485670833332</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45936.485670833332</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45936.485670833332</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45936.485670833332</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45936.485670833332</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45936.485670833332</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45936.485670833332</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45936.485670833332</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45936.485670833332</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45936.485670833332</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45936.485670833332</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45936.485670833332</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45936.485670833332</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45936.485670833332</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45936.485670833332</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45936.485670833332</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45936.485670833332</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45936.485670833332</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45936.485670833332</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45936.485670833332</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45936.485670833332</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45936.485670833332</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45936.485670833332</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45936.485670833332</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45936.485670833332</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45936.485670833332</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45936.485670833332</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45936.485670833332</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45936.485670833332</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45936.485670833332</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45936.485670833332</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45936.485670833332</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45936.485670833332</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45936.485670833332</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45936.485670833332</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45936.485670833332</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45936.485670833332</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45936.485670833332</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45936.485670833332</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45936.485670833332</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45936.485670833332</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45936.485670833332</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45936.485670833332</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45936.485670833332</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45936.485670833332</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45936.485670833332</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45936.485670833332</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45936.485670833332</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45936.485670833332</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45936.485670833332</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45936.485670833332</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45936.485670833332</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45936.485670833332</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45936.485670833332</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45936.485670833332</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45936.485670833332</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45936.485670833332</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45936.485670833332</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45936.485670833332</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45936.485670833332</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45936.485670833332</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45936.485670833332</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45936.485670833332</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45936.485670833332</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45936.485670833332</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45936.485670833332</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45936.485670833332</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45936.485670833332</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45936.485670833332</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45936.485670833332</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45936.485670833332</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45936.485670833332</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45936.485670833332</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45936.485670833332</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45936.485670833332</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45936.485670833332</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45936.485670833332</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45936.485670833332</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45936.485670833332</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45936.485670833332</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45936.485670833332</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45936.485670833332</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45936.485670833332</v>
      </c>
      <c r="H493" s="144"/>
      <c r="I493" s="140" t="str">
        <f>IFERROR(VLOOKUP(D493,DB!A:F,6,0),"")</f>
        <v/>
      </c>
      <c r="J493" s="140" t="str">
        <f>IFERROR(VLOOKUP(D493,DB!A:G,7,0),"")</f>
        <v/>
      </c>
      <c r="K493" s="147"/>
      <c r="L493" s="142" t="str">
        <f>IFERROR(VLOOKUP(D493,DB!A:I,9,0),"")</f>
        <v/>
      </c>
    </row>
    <row r="494" spans="1:12" ht="15" customHeight="1">
      <c r="A494" s="140"/>
      <c r="B494" s="140" t="str">
        <f>IFERROR(VLOOKUP(D494,DB!A:K,11,0),"")</f>
        <v/>
      </c>
      <c r="C494" s="141"/>
      <c r="D494" s="142"/>
      <c r="E494" s="143"/>
      <c r="F494" s="144"/>
      <c r="G494" s="146">
        <f ca="1">IFERROR(NOW()-F494,"")</f>
        <v>45936.485670833332</v>
      </c>
      <c r="H494" s="144"/>
      <c r="I494" s="140" t="str">
        <f>IFERROR(VLOOKUP(D494,DB!A:F,6,0),"")</f>
        <v/>
      </c>
      <c r="J494" s="140" t="str">
        <f>IFERROR(VLOOKUP(D494,DB!A:G,7,0),"")</f>
        <v/>
      </c>
      <c r="K494" s="147"/>
      <c r="L494" s="142" t="str">
        <f>IFERROR(VLOOKUP(D494,DB!A:I,9,0),"")</f>
        <v/>
      </c>
    </row>
    <row r="495" spans="1:12" ht="15" customHeight="1">
      <c r="A495" s="148"/>
      <c r="B495" s="148" t="str">
        <f>IFERROR(VLOOKUP(D495,DB!A:K,11,0),"")</f>
        <v/>
      </c>
      <c r="C495" s="149"/>
      <c r="D495" s="150"/>
      <c r="E495" s="151"/>
      <c r="F495" s="152"/>
      <c r="G495" s="153">
        <f ca="1">IFERROR(NOW()-F495,"")</f>
        <v>45936.485670833332</v>
      </c>
      <c r="H495" s="152"/>
      <c r="I495" s="148" t="str">
        <f>IFERROR(VLOOKUP(D495,DB!A:F,6,0),"")</f>
        <v/>
      </c>
      <c r="J495" s="148" t="str">
        <f>IFERROR(VLOOKUP(D495,DB!A:G,7,0),"")</f>
        <v/>
      </c>
      <c r="K495" s="154"/>
      <c r="L495" s="150" t="str">
        <f>IFERROR(VLOOKUP(D495,DB!A:I,9,0),"")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13" sqref="F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44.653610648143513</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39045</v>
      </c>
      <c r="F3" s="38">
        <v>45926.188877314817</v>
      </c>
      <c r="G3" s="39">
        <f ca="1">IFERROR(NOW()-F3,"-")</f>
        <v>10.296793518515187</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45936.485670833332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45936.485670833332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45936.485670833332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45936.485670833332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45936.485670833332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45936.485670833332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45936.485670833332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45936.485670833332</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45936.485670833332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45936.485670833332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45936.485670833332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45936.485670833332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45936.485670833332</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45936.485670833332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45936.485670833332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45936.485670833332</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45936.485670833332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45936.485670833332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45936.485670833332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45936.485670833332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45936.485670833332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45936.485670833332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45936.485670833332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45936.485670833332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45936.485670833332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45936.485670833332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45936.485670833332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45936.485670833332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45936.485670833332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45936.485670833332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45936.485670833332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45936.485670833332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45936.485670833332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45936.485670833332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45936.485670833332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45936.485670833332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45936.485670833332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45936.485670833332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45936.485670833332</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45936.485670833332</v>
      </c>
      <c r="H43" s="134"/>
      <c r="I43" s="92" t="str">
        <f>IFERROR(VLOOKUP(D43,DB!A:F,6,0),"")</f>
        <v/>
      </c>
      <c r="J43" s="92" t="str">
        <f>IFERROR(VLOOKUP(D43,DB!A:G,7,0),"")</f>
        <v/>
      </c>
      <c r="K43" s="92"/>
      <c r="L43" s="92" t="str">
        <f>IFERROR(VLOOKUP(D43,DB!A:I,9,0),"")</f>
        <v/>
      </c>
      <c r="M43" s="136"/>
    </row>
    <row r="44" spans="1:13" ht="15">
      <c r="A44" s="92"/>
      <c r="B44" s="92" t="str">
        <f>IFERROR(VLOOKUP(D44,DB!A:K,11,0),"")</f>
        <v/>
      </c>
      <c r="C44" s="92"/>
      <c r="D44" s="92"/>
      <c r="E44" s="92"/>
      <c r="F44" s="134"/>
      <c r="G44" s="135">
        <f ca="1">IFERROR(NOW()-F44,"-")</f>
        <v>45936.485670833332</v>
      </c>
      <c r="H44" s="134"/>
      <c r="I44" s="92" t="str">
        <f>IFERROR(VLOOKUP(D44,DB!A:F,6,0),"")</f>
        <v/>
      </c>
      <c r="J44" s="92" t="str">
        <f>IFERROR(VLOOKUP(D44,DB!A:G,7,0),"")</f>
        <v/>
      </c>
      <c r="K44" s="92"/>
      <c r="L44" s="92" t="str">
        <f>IFERROR(VLOOKUP(D44,DB!A:I,9,0),"")</f>
        <v/>
      </c>
    </row>
    <row r="45" spans="1:13" ht="15">
      <c r="A45" s="37"/>
      <c r="B45" s="37" t="str">
        <f>IFERROR(VLOOKUP(D45,DB!A:K,11,0),"")</f>
        <v/>
      </c>
      <c r="C45" s="37"/>
      <c r="D45" s="37"/>
      <c r="E45" s="37"/>
      <c r="F45" s="38"/>
      <c r="G45" s="39">
        <f ca="1">IFERROR(NOW()-F45,"-")</f>
        <v>45936.485670833332</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45936.485670833332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45936.485670833332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45936.485670833332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45936.485670833332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45936.485670833332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45936.485670833332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45936.485670833332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45936.485670833332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45936.485670833332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45936.485670833332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45936.485670833332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45936.485670833332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45936.485670833332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45936.485670833332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45936.485670833332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45936.485670833332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45936.485670833332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45936.485670833332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45936.485670833332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45936.485670833332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45936.485670833332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45936.485670833332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45936.485670833332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45936.485670833332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45936.485670833332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45936.485670833332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45936.485670833332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45936.485670833332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45936.485670833332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45936.485670833332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45936.485670833332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45936.485670833332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45936.485670833332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45936.485670833332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45936.485670833332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45936.485670833332</v>
      </c>
      <c r="H81" s="38"/>
      <c r="I81" s="37" t="str">
        <f>IFERROR(VLOOKUP(D81,DB!A:F,6,0),"")</f>
        <v/>
      </c>
      <c r="J81" s="37" t="str">
        <f>IFERROR(VLOOKUP(D81,DB!A:G,7,0),"")</f>
        <v/>
      </c>
      <c r="K81" s="37"/>
      <c r="L81" s="37" t="str">
        <f>IFERROR(VLOOKUP(D81,DB!A:I,9,0),"")</f>
        <v/>
      </c>
    </row>
    <row r="82" spans="1:12" ht="15">
      <c r="A82" s="92"/>
      <c r="B82" s="92" t="str">
        <f>IFERROR(VLOOKUP(D82,DB!A:K,11,0),"")</f>
        <v/>
      </c>
      <c r="C82" s="92"/>
      <c r="D82" s="92"/>
      <c r="E82" s="92"/>
      <c r="F82" s="134"/>
      <c r="G82" s="135">
        <f ca="1">IFERROR(NOW()-F82,"-")</f>
        <v>45936.485670833332</v>
      </c>
      <c r="H82" s="134"/>
      <c r="I82" s="92" t="str">
        <f>IFERROR(VLOOKUP(D82,DB!A:F,6,0),"")</f>
        <v/>
      </c>
      <c r="J82" s="92" t="str">
        <f>IFERROR(VLOOKUP(D82,DB!A:G,7,0),"")</f>
        <v/>
      </c>
      <c r="K82" s="92"/>
      <c r="L82" s="92" t="str">
        <f>IFERROR(VLOOKUP(D82,DB!A:I,9,0),"")</f>
        <v/>
      </c>
    </row>
    <row r="83" spans="1:12" ht="15">
      <c r="A83" s="37"/>
      <c r="B83" s="37" t="str">
        <f>IFERROR(VLOOKUP(D83,DB!A:K,11,0),"")</f>
        <v/>
      </c>
      <c r="C83" s="37"/>
      <c r="D83" s="37"/>
      <c r="E83" s="37"/>
      <c r="F83" s="38"/>
      <c r="G83" s="39">
        <f ca="1">IFERROR(NOW()-F83,"-")</f>
        <v>45936.485670833332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45936.485670833332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45936.485670833332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45936.485670833332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45936.485670833332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45936.485670833332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45936.485670833332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45936.485670833332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45936.485670833332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45936.485670833332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45936.485670833332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45936.485670833332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45936.485670833332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45936.485670833332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45936.485670833332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45936.485670833332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45936.485670833332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45936.485670833332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45936.485670833332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45936.485670833332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45936.485670833332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45936.485670833332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45936.485670833332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45936.485670833332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45936.485670833332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45936.485670833332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45936.485670833332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45936.485670833332</v>
      </c>
      <c r="H110" s="38"/>
      <c r="I110" s="37" t="str">
        <f>IFERROR(VLOOKUP(D110,DB!A:F,6,0),"")</f>
        <v/>
      </c>
      <c r="J110" s="37" t="str">
        <f>IFERROR(VLOOKUP(D110,DB!A:G,7,0),"")</f>
        <v/>
      </c>
      <c r="K110" s="37"/>
      <c r="L110" s="37" t="str">
        <f>IFERROR(VLOOKUP(D110,DB!A:I,9,0),"")</f>
        <v/>
      </c>
    </row>
    <row r="111" spans="1:12" ht="15">
      <c r="A111" s="92"/>
      <c r="B111" s="92" t="str">
        <f>IFERROR(VLOOKUP(D111,DB!A:K,11,0),"")</f>
        <v/>
      </c>
      <c r="C111" s="92"/>
      <c r="D111" s="92"/>
      <c r="E111" s="92"/>
      <c r="F111" s="134"/>
      <c r="G111" s="135">
        <f ca="1">IFERROR(NOW()-F111,"-")</f>
        <v>45936.485670833332</v>
      </c>
      <c r="H111" s="134"/>
      <c r="I111" s="92" t="str">
        <f>IFERROR(VLOOKUP(D111,DB!A:F,6,0),"")</f>
        <v/>
      </c>
      <c r="J111" s="92" t="str">
        <f>IFERROR(VLOOKUP(D111,DB!A:G,7,0),"")</f>
        <v/>
      </c>
      <c r="K111" s="92"/>
      <c r="L111" s="92" t="str">
        <f>IFERROR(VLOOKUP(D111,DB!A:I,9,0),"")</f>
        <v/>
      </c>
    </row>
    <row r="112" spans="1:12" ht="15">
      <c r="A112" s="37"/>
      <c r="B112" s="37" t="str">
        <f>IFERROR(VLOOKUP(D112,DB!A:K,11,0),"")</f>
        <v/>
      </c>
      <c r="C112" s="37"/>
      <c r="D112" s="37"/>
      <c r="E112" s="37"/>
      <c r="F112" s="38"/>
      <c r="G112" s="39">
        <f ca="1">IFERROR(NOW()-F112,"-")</f>
        <v>45936.485670833332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45936.485670833332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45936.485670833332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45936.485670833332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45936.485670833332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45936.485670833332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45936.485670833332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45936.485670833332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45936.485670833332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45936.485670833332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45936.485670833332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45936.485670833332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45936.485670833332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45936.485670833332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45936.485670833332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45936.485670833332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45936.485670833332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45936.485670833332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45936.485670833332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45936.485670833332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45936.485670833332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45936.485670833332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45936.485670833332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45936.485670833332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45936.485670833332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45936.485670833332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45936.485670833332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45936.485670833332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45936.485670833332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45936.485670833332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45936.485670833332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45936.485670833332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45936.485670833332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45936.485670833332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45936.485670833332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45936.485670833332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45936.485670833332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45936.485670833332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45936.485670833332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45936.485670833332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45936.485670833332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45936.485670833332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45936.485670833332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45936.485670833332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45936.485670833332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45936.485670833332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45936.485670833332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45936.485670833332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45936.485670833332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45936.485670833332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45936.485670833332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45936.485670833332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45936.485670833332</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45936.485670833332</v>
      </c>
      <c r="H165" s="134"/>
      <c r="I165" s="92" t="str">
        <f>IFERROR(VLOOKUP(D165,DB!A:F,6,0),"")</f>
        <v/>
      </c>
      <c r="J165" s="92" t="str">
        <f>IFERROR(VLOOKUP(D165,DB!A:G,7,0),"")</f>
        <v/>
      </c>
      <c r="K165" s="92"/>
      <c r="L165" s="92" t="str">
        <f>IFERROR(VLOOKUP(D165,DB!A:I,9,0),"")</f>
        <v/>
      </c>
    </row>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2" ht="15"/>
    <row r="443" ht="15"/>
    <row r="444" ht="15"/>
    <row r="445" ht="15"/>
    <row r="446" ht="15"/>
    <row r="447" ht="15"/>
    <row r="448" ht="15"/>
    <row r="449"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0" ht="15"/>
    <row r="491" ht="15"/>
    <row r="492" ht="15"/>
    <row r="493" ht="15"/>
    <row r="495" ht="15"/>
    <row r="496" ht="15"/>
    <row r="497" ht="15"/>
    <row r="500" ht="15"/>
    <row r="501" ht="15"/>
    <row r="502" ht="15"/>
    <row r="503"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5" ht="15"/>
    <row r="816" ht="15"/>
    <row r="817" ht="15"/>
    <row r="818" ht="15"/>
    <row r="819" ht="15"/>
    <row r="820" ht="15"/>
    <row r="824" ht="15"/>
    <row r="825" ht="15"/>
    <row r="835" ht="15"/>
    <row r="840" ht="15"/>
    <row r="851" ht="15"/>
    <row r="852" ht="15"/>
    <row r="859" ht="15"/>
    <row r="860" ht="15"/>
    <row r="864" ht="15"/>
    <row r="865" ht="15"/>
    <row r="866" ht="15"/>
    <row r="873" ht="15"/>
    <row r="874" ht="15"/>
    <row r="875" ht="15"/>
    <row r="876" ht="15"/>
    <row r="878" ht="15"/>
    <row r="879" ht="15"/>
    <row r="880" ht="15"/>
    <row r="883" ht="15"/>
    <row r="884" ht="15"/>
    <row r="885" ht="15"/>
    <row r="886" ht="15"/>
    <row r="888" ht="15"/>
    <row r="889" ht="15"/>
    <row r="890" ht="15"/>
    <row r="891" ht="15"/>
    <row r="892" ht="15"/>
    <row r="893" ht="15"/>
    <row r="895" ht="15"/>
    <row r="896" ht="15"/>
    <row r="898" ht="15"/>
    <row r="899" ht="15"/>
    <row r="901" ht="15"/>
    <row r="902" ht="15"/>
    <row r="903" ht="15"/>
    <row r="905" ht="15"/>
    <row r="906" ht="15"/>
    <row r="907" ht="15"/>
    <row r="908" ht="15"/>
    <row r="909" ht="15"/>
    <row r="913" ht="15"/>
    <row r="914" ht="15"/>
    <row r="915" ht="15"/>
    <row r="916" ht="15"/>
    <row r="919" ht="15"/>
    <row r="920" ht="15"/>
    <row r="923" ht="15"/>
    <row r="964" ht="15"/>
    <row r="965" ht="15"/>
    <row r="968" ht="15"/>
    <row r="969" ht="15"/>
    <row r="976" ht="15"/>
    <row r="977" ht="15"/>
    <row r="980" ht="15"/>
    <row r="982" ht="15"/>
    <row r="984" ht="15"/>
    <row r="985" ht="15"/>
    <row r="986" ht="15"/>
    <row r="989" ht="15"/>
    <row r="990" ht="15"/>
    <row r="992" ht="15"/>
    <row r="995" ht="15"/>
    <row r="996" ht="15"/>
    <row r="998" ht="15"/>
    <row r="999" ht="15"/>
    <row r="1000" ht="15"/>
    <row r="1001" ht="15"/>
    <row r="1002" ht="15"/>
    <row r="1005" ht="15"/>
    <row r="1006" ht="15"/>
    <row r="1007" ht="15"/>
    <row r="1008" ht="15"/>
    <row r="1009" ht="15"/>
    <row r="1010" ht="15"/>
    <row r="1012" ht="15"/>
    <row r="1014" ht="15"/>
    <row r="1016" ht="15"/>
    <row r="1017" ht="15"/>
    <row r="1018" ht="15"/>
    <row r="1020" ht="15"/>
    <row r="1021" ht="15"/>
    <row r="1022" ht="15"/>
    <row r="1023" ht="15"/>
    <row r="1024" ht="15"/>
    <row r="1025" ht="15"/>
    <row r="1026" ht="15"/>
    <row r="1028" ht="15"/>
    <row r="1029" ht="15"/>
    <row r="1030" ht="15"/>
    <row r="1035" ht="15"/>
    <row r="1036" ht="15"/>
    <row r="1040" ht="15"/>
    <row r="1041" ht="15"/>
    <row r="1042" ht="15"/>
    <row r="1045" ht="15"/>
    <row r="1047" ht="15"/>
    <row r="1051" ht="15"/>
    <row r="1055" ht="15"/>
    <row r="1061" ht="15"/>
    <row r="1062" ht="15"/>
    <row r="1064" ht="15"/>
    <row r="1065" ht="15"/>
    <row r="1067" ht="15"/>
    <row r="1070" ht="15"/>
    <row r="1071" ht="15"/>
    <row r="1073" ht="15"/>
    <row r="1075" ht="15"/>
    <row r="1077" ht="15"/>
    <row r="1079" ht="15"/>
    <row r="1080" ht="15"/>
    <row r="1081" ht="15"/>
    <row r="1083" ht="15"/>
    <row r="1084" ht="15"/>
    <row r="1085" ht="15"/>
    <row r="1086" ht="15"/>
    <row r="1089" ht="15"/>
    <row r="1263" ht="15"/>
    <row r="1264" ht="15"/>
    <row r="1274" ht="15"/>
    <row r="1275" ht="15"/>
    <row r="1276" ht="15"/>
    <row r="1282" ht="15"/>
    <row r="1283" ht="15"/>
    <row r="1284" ht="15"/>
    <row r="1285" ht="15"/>
    <row r="1287" ht="15"/>
    <row r="1290" ht="15"/>
    <row r="1291" ht="15"/>
    <row r="1292" ht="15"/>
    <row r="1293" ht="15"/>
    <row r="1295" ht="15"/>
    <row r="1296" ht="15"/>
    <row r="1298" ht="15"/>
    <row r="1299" ht="15"/>
    <row r="1300" ht="15"/>
    <row r="1301" ht="15"/>
    <row r="1303" ht="15"/>
    <row r="1304" ht="15"/>
    <row r="1305" ht="15"/>
    <row r="1308" ht="15"/>
    <row r="1309" ht="15"/>
    <row r="1312" ht="15"/>
    <row r="1313" ht="15"/>
    <row r="1314" ht="15"/>
    <row r="1315" ht="15"/>
    <row r="1316" ht="15"/>
    <row r="1317" ht="15"/>
    <row r="1318" ht="15"/>
    <row r="1319" ht="15"/>
    <row r="1321" ht="15"/>
    <row r="1323" ht="15"/>
    <row r="1324" ht="15"/>
    <row r="1325" ht="15"/>
    <row r="1328" ht="15"/>
    <row r="1338" ht="15"/>
    <row r="1341" ht="15"/>
    <row r="1342" ht="15"/>
    <row r="1346" ht="15"/>
    <row r="1350" ht="15"/>
    <row r="1353" ht="15"/>
    <row r="1355" ht="15"/>
    <row r="1356" ht="15"/>
    <row r="1359" ht="15"/>
    <row r="1361" ht="15"/>
    <row r="1364" ht="15"/>
    <row r="1365" ht="15"/>
    <row r="1366" ht="15"/>
    <row r="1368" ht="15"/>
    <row r="1370" ht="15"/>
    <row r="1371" ht="15"/>
    <row r="1372" ht="15"/>
    <row r="1373" ht="15"/>
    <row r="1376" ht="15"/>
    <row r="1377" ht="15"/>
    <row r="1378" ht="15"/>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6"/>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9.7128236111093429</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45936.485670833332</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2.604698611110507</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1.5434254629581119</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45936.485670833332</v>
      </c>
      <c r="H6" s="124">
        <v>45936.427731481483</v>
      </c>
      <c r="I6" s="120" t="str">
        <f>IFERROR(VLOOKUP(D6,DB!A:F,6,0),"")</f>
        <v>SCECO</v>
      </c>
      <c r="J6" s="119" t="str">
        <f>IFERROR(VLOOKUP(D6,DB!A:G,7,0),"")</f>
        <v xml:space="preserve">Weak </v>
      </c>
      <c r="K6" s="125" t="s">
        <v>39070</v>
      </c>
      <c r="L6" s="126" t="str">
        <f>IFERROR(VLOOKUP(D6,DB!A:I,9,0),"")</f>
        <v>Latis</v>
      </c>
    </row>
    <row r="7" spans="1:16383" ht="31.5" customHeight="1">
      <c r="A7" s="121"/>
      <c r="B7" s="120" t="str">
        <f>IFERROR(VLOOKUP(D7,DB!A:K,11,0),"")</f>
        <v/>
      </c>
      <c r="C7" s="122"/>
      <c r="D7" s="120"/>
      <c r="E7" s="123"/>
      <c r="F7" s="124"/>
      <c r="G7" s="89">
        <f ca="1">IFERROR(NOW()-F7,"-")</f>
        <v>45936.485670833332</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45936.485670833332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62"/>
      <c r="E9" s="123"/>
      <c r="F9" s="124"/>
      <c r="G9" s="89">
        <f ca="1">IFERROR(NOW()-F9,"-")</f>
        <v>45936.485670833332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c r="E10" s="123"/>
      <c r="F10" s="124"/>
      <c r="G10" s="89">
        <f ca="1">IFERROR(NOW()-F10,"-")</f>
        <v>45936.485670833332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45936.485670833332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45936.485670833332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45936.485670833332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45936.485670833332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45936.485670833332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45936.485670833332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45936.485670833332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45936.485670833332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45936.485670833332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45936.485670833332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45936.485670833332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45936.485670833332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45936.485670833332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45936.485670833332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45936.485670833332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45936.485670833332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45936.485670833332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45936.485670833332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45936.485670833332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45936.485670833332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45936.485670833332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45936.485670833332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45936.485670833332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45936.485670833332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45936.485670833332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45936.485670833332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45936.485670833332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45936.485670833332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45936.485670833332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45936.485670833332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45936.485670833332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45936.485670833332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45936.485670833332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45936.485670833332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45936.485670833332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45936.485670833332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45936.485670833332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45936.485670833332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45936.485670833332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45936.485670833332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45936.485670833332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45936.485670833332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45936.485670833332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45936.485670833332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45936.485670833332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45936.485670833332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45936.485670833332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45936.485670833332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45936.485670833332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45936.485670833332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45936.485670833332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45936.485670833332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45936.485670833332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45936.485670833332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45936.485670833332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45936.485670833332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45936.485670833332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45936.485670833332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45936.485670833332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45936.485670833332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45936.485670833332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45936.485670833332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45936.485670833332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45936.485670833332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45936.485670833332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45936.485670833332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45936.485670833332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45936.485670833332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45936.485670833332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45936.485670833332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45936.485670833332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45936.485670833332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45936.485670833332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45936.485670833332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45936.485670833332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45936.485670833332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45936.485670833332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45936.485670833332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45936.485670833332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45936.485670833332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45936.485670833332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45936.485670833332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45936.485670833332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45936.485670833332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45936.485670833332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45936.485670833332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45936.485670833332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45936.485670833332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45936.485670833332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45936.485670833332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45936.485670833332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45936.485670833332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45936.485670833332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45936.485670833332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45936.485670833332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45936.485670833332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45936.485670833332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45936.485670833332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45936.485670833332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45936.485670833332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45936.485670833332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45936.485670833332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45936.485670833332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45936.485670833332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45936.485670833332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45936.485670833332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45936.485670833332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45936.485670833332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45936.485670833332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45936.485670833332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45936.485670833332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45936.485670833332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45936.485670833332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45936.485670833332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45936.485670833332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45936.485670833332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45936.485670833332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45936.485670833332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45936.485670833332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45936.485670833332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45936.485670833332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45936.485670833332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45936.485670833332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45936.485670833332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45936.485670833332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45936.485670833332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45936.485670833332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45936.485670833332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45936.485670833332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45936.485670833332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45936.485670833332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45936.485670833332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45936.485670833332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45936.485670833332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45936.485670833332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45936.485670833332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45936.485670833332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45936.485670833332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45936.485670833332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45936.485670833332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45936.485670833332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45936.485670833332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45936.485670833332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45936.485670833332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45936.485670833332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45936.485670833332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45936.485670833332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45936.485670833332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45936.485670833332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45936.485670833332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45936.485670833332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45936.485670833332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45936.485670833332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45936.485670833332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45936.485670833332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45936.485670833332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45936.485670833332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45936.485670833332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45936.485670833332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45936.485670833332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45936.485670833332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45936.485670833332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45936.485670833332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45936.485670833332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45936.485670833332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45936.485670833332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45936.485670833332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45936.485670833332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45936.485670833332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45936.485670833332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45936.485670833332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45936.485670833332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45936.485670833332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45936.485670833332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45936.485670833332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45936.485670833332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45936.485670833332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45936.485670833332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45936.485670833332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45936.485670833332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45936.485670833332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45936.485670833332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45936.485670833332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45936.485670833332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45936.485670833332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45936.485670833332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45936.485670833332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45936.485670833332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45936.485670833332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45936.485670833332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45936.485670833332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45936.485670833332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45936.485670833332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45936.485670833332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45936.485670833332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45936.485670833332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45936.485670833332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45936.485670833332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45936.485670833332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45936.485670833332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45936.485670833332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45936.485670833332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45936.485670833332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45936.485670833332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45936.485670833332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45936.485670833332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45936.485670833332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45936.485670833332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45936.485670833332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45936.485670833332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45936.485670833332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45936.485670833332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45936.485670833332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45936.485670833332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45936.485670833332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45936.485670833332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45936.485670833332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45936.485670833332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45936.485670833332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45936.485670833332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45936.485670833332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45936.485670833332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45936.485670833332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45936.485670833332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45936.485670833332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45936.485670833332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45936.485670833332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45936.485670833332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45936.485670833332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45936.485670833332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45936.485670833332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45936.485670833332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45936.485670833332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45936.485670833332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45936.485670833332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45936.485670833332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45936.485670833332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45936.485670833332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45936.485670833332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45936.485670833332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45936.485670833332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45936.485670833332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45936.485670833332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45936.485670833332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45936.485670833332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45936.485670833332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45936.485670833332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45936.485670833332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45936.485670833332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45936.485670833332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45936.485670833332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45936.485670833332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45936.485670833332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45936.485670833332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45936.485670833332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45936.485670833332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45936.485670833332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45936.485670833332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45936.485670833332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45936.485670833332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45936.485670833332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45936.485670833332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45936.485670833332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45936.485670833332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45936.485670833332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45936.485670833332</v>
      </c>
      <c r="H276" s="124"/>
      <c r="I276" s="120" t="str">
        <f>IFERROR(VLOOKUP(D276,DB!A:F,6,0),"")</f>
        <v/>
      </c>
      <c r="J276" s="119" t="str">
        <f>IFERROR(VLOOKUP(D276,DB!A:G,7,0),"")</f>
        <v/>
      </c>
      <c r="K276" s="125"/>
      <c r="L276" s="126" t="str">
        <f>IFERROR(VLOOKUP(D276,DB!A:I,9,0),"")</f>
        <v/>
      </c>
    </row>
  </sheetData>
  <dataValidations count="2">
    <dataValidation allowBlank="1" showInputMessage="1" showErrorMessage="1" sqref="E1" xr:uid="{380493DB-286A-4683-AF55-C78F04945A49}"/>
    <dataValidation type="list" allowBlank="1" showInputMessage="1" showErrorMessage="1" sqref="E3 E5:E2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2025-10-06T08:40:16Z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