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99" documentId="13_ncr:1_{F6CB121F-512D-4AA6-A0C1-0FB36C537598}" xr6:coauthVersionLast="47" xr6:coauthVersionMax="47" xr10:uidLastSave="{B75FE1DC-A5FE-48A3-BBE8-A633EA188CE5}"/>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<sst xmlns="http://schemas.openxmlformats.org/spreadsheetml/2006/main" count="178585" uniqueCount="39079">
  <si>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</si>
  <si>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</si>
  <si>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</si>
  <si>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</si>
  <si>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</si>
  <si>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</si>
  <si>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</si>
  <si>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</si>
  <si>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</si>
  <si>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</si>
  <si>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</si>
  <si>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</si>
  <si>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</si>
  <si>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</si>
  <si>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</si>
  <si>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</si>
  <si>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</si>
  <si>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</si>
  <si>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</si>
  <si>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</si>
  <si>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</si>
  <si>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</si>
  <si>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</si>
  <si>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</si>
  <si>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</si>
  <si>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</si>
  <si>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</si>
  <si>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</si>
  <si>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</si>
  <si>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</si>
  <si>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</si>
  <si>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</si>
  <si>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</si>
  <si>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</si>
  <si>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</si>
  <si>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</si>
  <si>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</si>
  <si>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</si>
  <si>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</si>
  <si>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</si>
  <si>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</si>
  <si>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</si>
  <si>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</si>
  <si>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</si>
  <si>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</si>
  <si>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</si>
  <si>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</si>
  <si>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</si>
  <si>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</si>
  <si>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</si>
  <si>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</si>
  <si>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</si>
  <si>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</si>
  <si>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</si>
  <si>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</si>
  <si>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</si>
  <si>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</si>
  <si>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</si>
  <si>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</si>
  <si>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</si>
  <si>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</si>
  <si>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</si>
  <si>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</si>
  <si>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</si>
  <si>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</si>
  <si>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</si>
  <si>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</si>
  <si>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</si>
  <si>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</si>
  <si>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</si>
  <si>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</si>
  <si>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</si>
  <si>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</si>
  <si>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</si>
  <si>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</si>
  <si>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</si>
  <si>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</si>
  <si>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</si>
  <si>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</si>
  <si>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</si>
  <si>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</si>
  <si>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</si>
  <si>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</si>
  <si>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</si>
  <si>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</si>
  <si>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</si>
  <si>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</si>
  <si>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</si>
  <si>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</si>
  <si>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</si>
  <si>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</si>
  <si>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</si>
  <si>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</si>
  <si>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</si>
  <si>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</si>
  <si>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</si>
  <si>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</si>
  <si>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</si>
  <si>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</si>
  <si>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</si>
  <si>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</si>
  <si>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</si>
  <si>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</si>
  <si>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</si>
  <si>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</si>
  <si>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</si>
  <si>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</si>
  <si>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</si>
  <si>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</si>
  <si>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</si>
  <si>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</si>
  <si>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</si>
  <si>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</si>
  <si>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</si>
  <si>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</si>
  <si>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</si>
  <si>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</si>
  <si>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</si>
  <si>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</si>
  <si>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</si>
  <si>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</si>
  <si>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</si>
  <si>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</si>
  <si>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</si>
  <si>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</si>
  <si>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</si>
  <si>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</si>
  <si>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</si>
  <si>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</si>
  <si>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</si>
  <si>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</si>
  <si>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</si>
  <si>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</si>
  <si>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</si>
  <si>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</si>
  <si>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</si>
  <si>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</si>
  <si>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</si>
  <si>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</si>
  <si>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</si>
  <si>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</si>
  <si>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</si>
  <si>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</si>
  <si>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</si>
  <si>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</si>
  <si>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</si>
  <si>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</si>
  <si>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</si>
  <si>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</si>
  <si>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</si>
  <si>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</si>
  <si>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</si>
  <si>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</si>
  <si>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</si>
  <si>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</si>
  <si>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</si>
  <si>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</si>
  <si>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</si>
  <si>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</si>
  <si>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</si>
  <si>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</si>
  <si>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</si>
  <si>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</si>
  <si>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</si>
  <si>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</si>
  <si>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</si>
  <si>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</si>
  <si>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</si>
  <si>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</si>
  <si>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</si>
  <si>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</si>
  <si>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</si>
  <si>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</si>
  <si>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</si>
  <si>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</si>
  <si>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</si>
  <si>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</si>
  <si>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</si>
  <si>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</si>
  <si>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</si>
  <si>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</si>
  <si>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</si>
  <si>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</si>
  <si>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</si>
  <si>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</si>
  <si>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</si>
  <si>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</si>
  <si>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</si>
  <si>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</si>
  <si>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</si>
  <si>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</si>
  <si>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</si>
  <si>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</si>
  <si>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</si>
  <si>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</si>
  <si>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</si>
  <si>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</si>
  <si>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</si>
  <si>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</si>
  <si>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</si>
  <si>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</si>
  <si>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</si>
  <si>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</si>
  <si>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</si>
  <si>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</si>
  <si>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</si>
  <si>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</si>
  <si>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</si>
  <si>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</si>
  <si>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</si>
  <si>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</si>
  <si>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</si>
  <si>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</si>
  <si>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</si>
  <si>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</si>
  <si>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</si>
  <si>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</si>
  <si>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</si>
  <si>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</si>
  <si>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</si>
  <si>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</si>
  <si>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</si>
  <si>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</si>
  <si>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</si>
  <si>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</si>
  <si>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</si>
  <si>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</si>
  <si>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</si>
  <si>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</si>
  <si>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</si>
  <si>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</si>
  <si>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</si>
  <si>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</si>
  <si>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</si>
  <si>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</si>
  <si>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</si>
  <si>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</si>
  <si>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</si>
  <si>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</si>
  <si>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</si>
  <si>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</si>
  <si>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</si>
  <si>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</si>
  <si>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</si>
  <si>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</si>
  <si>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</si>
  <si>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</si>
  <si>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</si>
  <si>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</si>
  <si>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</si>
  <si>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</si>
  <si>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</si>
  <si>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</si>
  <si>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</si>
  <si>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</si>
  <si>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</si>
  <si>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</si>
  <si>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</si>
  <si>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</si>
  <si>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</si>
  <si>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</si>
  <si>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</si>
  <si>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</si>
  <si>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</si>
  <si>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</si>
  <si>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</si>
  <si>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</si>
  <si>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</si>
  <si>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</si>
  <si>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</si>
  <si>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</si>
  <si>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</si>
  <si>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</si>
  <si>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</si>
  <si>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</si>
  <si>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</si>
  <si>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</si>
  <si>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</si>
  <si>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</si>
  <si>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</si>
  <si>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</si>
  <si>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</si>
  <si>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</si>
  <si>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</si>
  <si>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</si>
  <si>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</si>
  <si>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</si>
  <si>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</si>
  <si>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</si>
  <si>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</si>
  <si>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</si>
  <si>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</si>
  <si>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</si>
  <si>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</si>
  <si>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</si>
  <si>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</si>
  <si>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</si>
  <si>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</si>
  <si>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</si>
  <si>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</si>
  <si>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</si>
  <si>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</si>
  <si>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</si>
  <si>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</si>
  <si>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</si>
  <si>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</si>
  <si>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</si>
  <si>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</si>
  <si>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</si>
  <si>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</si>
  <si>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</si>
  <si>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</si>
  <si>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</si>
  <si>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</si>
  <si>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</si>
  <si>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</si>
  <si>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</si>
  <si>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</si>
  <si>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</si>
  <si>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</si>
  <si>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</si>
  <si>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</si>
  <si>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</si>
  <si>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</si>
  <si>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</si>
  <si>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</si>
  <si>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</si>
  <si>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</si>
  <si>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</si>
  <si>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</si>
  <si>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</si>
  <si>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</si>
  <si>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</si>
  <si>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</si>
  <si>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</si>
  <si>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</si>
  <si>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</si>
  <si>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</si>
  <si>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</si>
  <si>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</si>
  <si>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</si>
  <si>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</si>
  <si>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</si>
  <si>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</si>
  <si>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</si>
  <si>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</si>
  <si>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</si>
  <si>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</si>
  <si>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</si>
  <si>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</si>
  <si>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</si>
  <si>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</si>
  <si>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</si>
  <si>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</si>
  <si>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</si>
  <si>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</si>
  <si>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</si>
  <si>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</si>
  <si>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</si>
  <si>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</si>
  <si>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</si>
  <si>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</si>
  <si>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</si>
  <si>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</si>
  <si>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</si>
  <si>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</si>
  <si>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</si>
  <si>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</si>
  <si>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</si>
  <si>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</si>
  <si>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</si>
  <si>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</si>
  <si>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</si>
  <si>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</si>
  <si>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</si>
  <si>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</si>
  <si>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</si>
  <si>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</si>
  <si>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</si>
  <si>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</si>
  <si>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</si>
  <si>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</si>
  <si>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</si>
  <si>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</si>
  <si>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</si>
  <si>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</si>
  <si>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</si>
  <si>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</si>
  <si>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</si>
  <si>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</si>
  <si>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</si>
  <si>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</si>
  <si>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</si>
  <si>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</si>
  <si>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</si>
  <si>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</si>
  <si>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</si>
  <si>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</si>
  <si>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</si>
  <si>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</si>
  <si>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</si>
  <si>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</si>
  <si>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</si>
  <si>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</si>
  <si>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</si>
  <si>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</si>
  <si>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</si>
  <si>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</si>
  <si>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</si>
  <si>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</si>
  <si>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</si>
  <si>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</si>
  <si>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</si>
  <si>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</si>
  <si>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</si>
  <si>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</si>
  <si>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</si>
  <si>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</si>
  <si>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</si>
  <si>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</si>
  <si>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</si>
  <si>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</si>
  <si>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</si>
  <si>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</si>
  <si>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</si>
  <si>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</si>
  <si>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</si>
  <si>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</si>
  <si>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</si>
  <si>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</si>
  <si>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</si>
  <si>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</si>
  <si>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</si>
  <si>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</si>
  <si>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</si>
  <si>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</si>
  <si>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</si>
  <si>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</si>
  <si>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</si>
  <si>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</si>
  <si>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</si>
  <si>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</si>
  <si>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</si>
  <si>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</si>
  <si>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</si>
  <si>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</si>
  <si>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</si>
  <si>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</si>
  <si>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</si>
  <si>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</si>
  <si>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</si>
  <si>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</si>
  <si>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</si>
  <si>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</si>
  <si>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</si>
  <si>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</si>
  <si>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</si>
  <si>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</si>
  <si>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</si>
  <si>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</si>
  <si>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</si>
  <si>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</si>
  <si>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</si>
  <si>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</si>
  <si>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</si>
  <si>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</si>
  <si>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</si>
  <si>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</si>
  <si>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</si>
  <si>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</si>
  <si>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</si>
  <si>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</si>
  <si>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</si>
  <si>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</si>
  <si>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</si>
  <si>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</si>
  <si>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</si>
  <si>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</si>
  <si>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</si>
  <si>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</si>
  <si>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</si>
  <si>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</si>
  <si>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</si>
  <si>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</si>
  <si>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</si>
  <si>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</si>
  <si>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</si>
  <si>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</si>
  <si>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</si>
  <si>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</si>
  <si>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</si>
  <si>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</si>
  <si>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</si>
  <si>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</si>
  <si>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</si>
  <si>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</si>
  <si>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</si>
  <si>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</si>
  <si>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</si>
  <si>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</si>
  <si>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</si>
  <si>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</si>
  <si>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</si>
  <si>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</si>
  <si>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</si>
  <si>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</si>
  <si>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</si>
  <si>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</si>
  <si>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</si>
  <si>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</si>
  <si>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</si>
  <si>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</si>
  <si>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</si>
  <si>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</si>
  <si>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</si>
  <si>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</si>
  <si>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</si>
  <si>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</si>
  <si>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</si>
  <si>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</si>
  <si>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</si>
  <si>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</si>
  <si>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</si>
  <si>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</si>
  <si>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</si>
  <si>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</si>
  <si>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</si>
  <si>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</si>
  <si>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</si>
  <si>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</si>
  <si>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</si>
  <si>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</si>
  <si>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</si>
  <si>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</si>
  <si>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</si>
  <si>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</si>
  <si>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</si>
  <si>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</si>
  <si>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</si>
  <si>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</si>
  <si>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</si>
  <si>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</si>
  <si>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</si>
  <si>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</si>
  <si>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</si>
  <si>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</si>
  <si>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</si>
  <si>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</si>
  <si>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</si>
  <si>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</si>
  <si>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</si>
  <si>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</si>
  <si>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</si>
  <si>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</si>
  <si>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</si>
  <si>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</si>
  <si>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</si>
  <si>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</si>
  <si>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</si>
  <si>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</si>
  <si>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</si>
  <si>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</si>
  <si>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</si>
  <si>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</si>
  <si>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</si>
  <si>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</si>
  <si>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</si>
  <si>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</si>
  <si>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</si>
  <si>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</si>
  <si>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</si>
  <si>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</si>
  <si>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</si>
  <si>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</si>
  <si>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</si>
  <si>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</si>
  <si>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</si>
  <si>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</si>
  <si>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</si>
  <si>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</si>
  <si>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</si>
  <si>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</si>
  <si>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</si>
  <si>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</si>
  <si>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</si>
  <si>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</si>
  <si>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</si>
  <si>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</si>
  <si>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</si>
  <si>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</si>
  <si>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</si>
  <si>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</si>
  <si>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</si>
  <si>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</si>
  <si>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</si>
  <si>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</si>
  <si>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</si>
  <si>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</si>
  <si>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</si>
  <si>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</si>
  <si>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</si>
  <si>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</si>
  <si>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</si>
  <si>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</si>
  <si>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</si>
  <si>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</si>
  <si>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</si>
  <si>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</si>
  <si>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</si>
  <si>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</si>
  <si>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</si>
  <si>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</si>
  <si>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</si>
  <si>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</si>
  <si>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</si>
  <si>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</si>
  <si>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</si>
  <si>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</si>
  <si>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</si>
  <si>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</si>
  <si>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</si>
  <si>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</si>
  <si>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</si>
  <si>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</si>
  <si>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</si>
  <si>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</si>
  <si>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</si>
  <si>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</si>
  <si>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</si>
  <si>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</si>
  <si>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</si>
  <si>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</si>
  <si>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</si>
  <si>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</si>
  <si>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</si>
  <si>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</si>
  <si>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</si>
  <si>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</si>
  <si>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</si>
  <si>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</si>
  <si>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</si>
  <si>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</si>
  <si>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</si>
  <si>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</si>
  <si>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</si>
  <si>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</si>
  <si>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</si>
  <si>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</si>
  <si>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</si>
  <si>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</si>
  <si>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</si>
  <si>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</si>
  <si>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</si>
  <si>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</si>
  <si>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</si>
  <si>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</si>
  <si>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</si>
  <si>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</si>
  <si>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</si>
  <si>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</si>
  <si>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</si>
  <si>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</si>
  <si>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</si>
  <si>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</si>
  <si>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</si>
  <si>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</si>
  <si>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</si>
  <si>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</si>
  <si>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</si>
  <si>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</si>
  <si>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</si>
  <si>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</si>
  <si>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</si>
  <si>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</si>
  <si>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</si>
  <si>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</si>
  <si>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</si>
  <si>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</si>
  <si>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</si>
  <si>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</si>
  <si>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</si>
  <si>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</si>
  <si>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</si>
  <si>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</si>
  <si>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</si>
  <si>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</si>
  <si>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</si>
  <si>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</si>
  <si>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</si>
  <si>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</si>
  <si>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</si>
  <si>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</si>
  <si>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</si>
  <si>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</si>
  <si>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</si>
  <si>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</si>
  <si>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</si>
  <si>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</si>
  <si>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</si>
  <si>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</si>
  <si>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</si>
  <si>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</si>
  <si>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</si>
  <si>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</si>
  <si>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</si>
  <si>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</si>
  <si>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</si>
  <si>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</si>
  <si>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</si>
  <si>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</si>
  <si>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</si>
  <si>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</si>
  <si>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</si>
  <si>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</si>
  <si>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</si>
  <si>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</si>
  <si>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</si>
  <si>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</si>
  <si>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</si>
  <si>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</si>
  <si>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</si>
  <si>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</si>
  <si>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</si>
  <si>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</si>
  <si>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</si>
  <si>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</si>
  <si>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</si>
  <si>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</si>
  <si>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</si>
  <si>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</si>
  <si>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</si>
  <si>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</si>
  <si>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</si>
  <si>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</si>
  <si>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</si>
  <si>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</si>
  <si>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</si>
  <si>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</si>
  <si>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</si>
  <si>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</si>
  <si>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</si>
  <si>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</si>
  <si>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</si>
  <si>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</si>
  <si>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</si>
  <si>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</si>
  <si>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</si>
  <si>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</si>
  <si>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</si>
  <si>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</si>
  <si>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</si>
  <si>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</si>
  <si>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</si>
  <si>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</si>
  <si>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</si>
  <si>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</si>
  <si>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</si>
  <si>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</si>
  <si>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</si>
  <si>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</si>
  <si>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</si>
  <si>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</si>
  <si>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</si>
  <si>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</si>
  <si>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</si>
  <si>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</si>
  <si>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</si>
  <si>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</si>
  <si>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</si>
  <si>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</si>
  <si>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</si>
  <si>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</si>
  <si>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</si>
  <si>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</si>
  <si>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</si>
  <si>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</si>
  <si>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</si>
  <si>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</si>
  <si>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</si>
  <si>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</si>
  <si>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</si>
  <si>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</si>
  <si>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</si>
  <si>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</si>
  <si>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</si>
  <si>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</si>
  <si>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</si>
  <si>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</si>
  <si>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</si>
  <si>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</si>
  <si>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</si>
  <si>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</si>
  <si>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</si>
  <si>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</si>
  <si>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</si>
  <si>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</si>
  <si>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</si>
  <si>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</si>
  <si>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</si>
  <si>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</si>
  <si>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</si>
  <si>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</si>
  <si>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</si>
  <si>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</si>
  <si>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</si>
  <si>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</si>
  <si>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</si>
  <si>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</si>
  <si>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</si>
  <si>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</si>
  <si>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</si>
  <si>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</si>
  <si>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</si>
  <si>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</si>
  <si>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</si>
  <si>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</si>
  <si>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</si>
  <si>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</si>
  <si>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</si>
  <si>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</si>
  <si>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</si>
  <si>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</si>
  <si>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</si>
  <si>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</si>
  <si>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</si>
  <si>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</si>
  <si>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</si>
  <si>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</si>
  <si>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</si>
  <si>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</si>
  <si>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</si>
  <si>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</si>
  <si>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</si>
  <si>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</si>
  <si>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</si>
  <si>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</si>
  <si>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</si>
  <si>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</si>
  <si>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</si>
  <si>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</si>
  <si>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</si>
  <si>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</si>
  <si>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</si>
  <si>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</si>
  <si>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</si>
  <si>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</si>
  <si>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</si>
  <si>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</si>
  <si>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</si>
  <si>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</si>
  <si>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</si>
  <si>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</si>
  <si>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</si>
  <si>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</si>
  <si>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</si>
  <si>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</si>
  <si>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</si>
  <si>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</si>
  <si>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</si>
  <si>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</si>
  <si>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</si>
  <si>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</si>
  <si>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</si>
  <si>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</si>
  <si>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</si>
  <si>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</si>
  <si>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</si>
  <si>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</si>
  <si>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</si>
  <si>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</si>
  <si>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</si>
  <si>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</si>
  <si>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</si>
  <si>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</si>
  <si>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</si>
  <si>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</si>
  <si>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</si>
  <si>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</si>
  <si>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</si>
  <si>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</si>
  <si>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</si>
  <si>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</si>
  <si>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</si>
  <si>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</si>
  <si>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</si>
  <si>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</si>
  <si>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</si>
  <si>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</si>
  <si>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</si>
  <si>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</si>
  <si>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</si>
  <si>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</si>
  <si>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</si>
  <si>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</si>
  <si>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</si>
  <si>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</si>
  <si>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</si>
  <si>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</si>
  <si>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</si>
  <si>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</si>
  <si>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</si>
  <si>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</si>
  <si>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</si>
  <si>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</si>
  <si>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</si>
  <si>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</si>
  <si>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</si>
  <si>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</si>
  <si>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</si>
  <si>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</si>
  <si>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</si>
  <si>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</si>
  <si>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</si>
  <si>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</si>
  <si>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</si>
  <si>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</si>
  <si>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</si>
  <si>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</si>
  <si>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</si>
  <si>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</si>
  <si>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</si>
  <si>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</si>
  <si>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</si>
  <si>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</si>
  <si>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</si>
  <si>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</si>
  <si>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</si>
  <si>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</si>
  <si>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</si>
  <si>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</si>
  <si>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</si>
  <si>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</si>
  <si>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</si>
  <si>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</si>
  <si>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</si>
  <si>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</si>
  <si>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</si>
  <si>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</si>
  <si>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</si>
  <si>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</si>
  <si>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</si>
  <si>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</si>
  <si>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</si>
  <si>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</si>
  <si>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</si>
  <si>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</si>
  <si>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</si>
  <si>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</si>
  <si>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</si>
  <si>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</si>
  <si>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</si>
  <si>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</si>
  <si>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</si>
  <si>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</si>
  <si>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</si>
  <si>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</si>
  <si>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</si>
  <si>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</si>
  <si>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</si>
  <si>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</si>
  <si>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</si>
  <si>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</si>
  <si>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</si>
  <si>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</si>
  <si>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</si>
  <si>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</si>
  <si>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</si>
  <si>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</si>
  <si>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</si>
  <si>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</si>
  <si>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</si>
  <si>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</si>
  <si>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</si>
  <si>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</si>
  <si>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</si>
  <si>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</si>
  <si>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</si>
  <si>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</si>
  <si>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</si>
  <si>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</si>
  <si>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</si>
  <si>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</si>
  <si>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</si>
  <si>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</si>
  <si>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</si>
  <si>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</si>
  <si>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</si>
  <si>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</si>
  <si>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</si>
  <si>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</si>
  <si>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</si>
  <si>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</si>
  <si>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</si>
  <si>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</si>
  <si>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</si>
  <si>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</si>
  <si>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</si>
  <si>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</si>
  <si>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</si>
  <si>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</si>
  <si>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</si>
  <si>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</si>
  <si>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</si>
  <si>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</si>
  <si>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</si>
  <si>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</si>
  <si>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</si>
  <si>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</si>
  <si>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</si>
  <si>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</si>
  <si>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</si>
  <si>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</si>
  <si>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</si>
  <si>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</si>
  <si>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</si>
  <si>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</si>
  <si>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</si>
  <si>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</si>
  <si>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</si>
  <si>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</si>
  <si>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</si>
  <si>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</si>
  <si>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</si>
  <si>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</si>
  <si>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</si>
  <si>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</si>
  <si>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</si>
  <si>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</si>
  <si>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</si>
  <si>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</si>
  <si>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</si>
  <si>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</si>
  <si>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</si>
  <si>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</si>
  <si>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</si>
  <si>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</si>
  <si>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</si>
  <si>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</si>
  <si>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</si>
  <si>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</si>
  <si>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</si>
  <si>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</si>
  <si>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</si>
  <si>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</si>
  <si>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</si>
  <si>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</si>
  <si>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</si>
  <si>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</si>
  <si>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</si>
  <si>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</si>
  <si>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</si>
  <si>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</si>
  <si>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</si>
  <si>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</si>
  <si>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</si>
  <si>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</si>
  <si>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</si>
  <si>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</si>
  <si>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</si>
  <si>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</si>
  <si>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</si>
  <si>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</si>
  <si>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</si>
  <si>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</si>
  <si>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</si>
  <si>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</si>
  <si>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</si>
  <si>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</si>
  <si>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</si>
  <si>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</si>
  <si>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</si>
  <si>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</si>
  <si>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</si>
  <si>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</si>
  <si>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</si>
  <si>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</si>
  <si>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</si>
  <si>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</si>
  <si>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</si>
  <si>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</si>
  <si>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</si>
  <si>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</si>
  <si>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</si>
  <si>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</si>
  <si>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</si>
  <si>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</si>
  <si>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</si>
  <si>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</si>
  <si>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</si>
  <si>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</si>
  <si>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</si>
  <si>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</si>
  <si>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</si>
  <si>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</si>
  <si>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</si>
  <si>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</si>
  <si>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</si>
  <si>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</si>
  <si>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</si>
  <si>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</si>
  <si>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</si>
  <si>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</si>
  <si>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</si>
  <si>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</si>
  <si>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</si>
  <si>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</si>
  <si>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</si>
  <si>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</si>
  <si>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</si>
  <si>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</si>
  <si>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</si>
  <si>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</si>
  <si>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</si>
  <si>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</si>
  <si>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</si>
  <si>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</si>
  <si>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</si>
  <si>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</si>
  <si>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</si>
  <si>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</si>
  <si>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</si>
  <si>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</si>
  <si>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</si>
  <si>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</si>
  <si>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</si>
  <si>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</si>
  <si>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</si>
  <si>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</si>
  <si>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</si>
  <si>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</si>
  <si>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</si>
  <si>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</si>
  <si>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</si>
  <si>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</si>
  <si>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</si>
  <si>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</si>
  <si>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</si>
  <si>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</si>
  <si>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</si>
  <si>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</si>
  <si>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</si>
  <si>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</si>
  <si>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</si>
  <si>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</si>
  <si>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</si>
  <si>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</si>
  <si>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</si>
  <si>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</si>
  <si>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</si>
  <si>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</si>
  <si>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</si>
  <si>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</si>
  <si>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</si>
  <si>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</si>
  <si>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</si>
  <si>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</si>
  <si>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</si>
  <si>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</si>
  <si>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</si>
  <si>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</si>
  <si>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</si>
  <si>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</si>
  <si>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</si>
  <si>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</si>
  <si>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</si>
  <si>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</si>
  <si>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</si>
  <si>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</si>
  <si>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</si>
  <si>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</si>
  <si>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</si>
  <si>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</si>
  <si>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</si>
  <si>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</si>
  <si>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</si>
  <si>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</si>
  <si>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</si>
  <si>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</si>
  <si>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</si>
  <si>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</si>
  <si>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</si>
  <si>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</si>
  <si>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</si>
  <si>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</si>
  <si>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</si>
  <si>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</si>
  <si>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</si>
  <si>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</si>
  <si>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</si>
  <si>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</si>
  <si>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</si>
  <si>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</si>
  <si>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</si>
  <si>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</si>
  <si>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</si>
  <si>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</si>
  <si>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</si>
  <si>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</si>
  <si>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</si>
  <si>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</si>
  <si>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</si>
  <si>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</si>
  <si>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</si>
  <si>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</si>
  <si>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</si>
  <si>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</si>
  <si>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</si>
  <si>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</si>
  <si>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</si>
  <si>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</si>
  <si>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</si>
  <si>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</si>
  <si>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</si>
  <si>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</si>
  <si>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</si>
  <si>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</si>
  <si>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</si>
  <si>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</si>
  <si>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</si>
  <si>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</si>
  <si>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</si>
  <si>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</si>
  <si>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</si>
  <si>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</si>
  <si>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</si>
  <si>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</si>
  <si>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</si>
  <si>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</si>
  <si>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</si>
  <si>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</si>
  <si>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</si>
  <si>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</si>
  <si>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</si>
  <si>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</si>
  <si>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</si>
  <si>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</si>
  <si>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</si>
  <si>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</si>
  <si>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</si>
  <si>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</si>
  <si>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</si>
  <si>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</si>
  <si>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</si>
  <si>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</si>
  <si>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</si>
  <si>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</si>
  <si>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</si>
  <si>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</si>
  <si>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</si>
  <si>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</si>
  <si>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</si>
  <si>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</si>
  <si>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</si>
  <si>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</si>
  <si>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</si>
  <si>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</si>
  <si>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</si>
  <si>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</si>
  <si>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</si>
  <si>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</si>
  <si>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</si>
  <si>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</si>
  <si>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</si>
  <si>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</si>
  <si>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</si>
  <si>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</si>
  <si>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</si>
  <si>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</si>
  <si>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</si>
  <si>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</si>
  <si>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</si>
  <si>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</si>
  <si>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</si>
  <si>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</si>
  <si>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</si>
  <si>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</si>
  <si>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</si>
  <si>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</si>
  <si>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</si>
  <si>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</si>
  <si>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</si>
  <si>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</si>
  <si>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</si>
  <si>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</si>
  <si>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</si>
  <si>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</si>
  <si>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</si>
  <si>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</si>
  <si>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</si>
  <si>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</si>
  <si>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</si>
  <si>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</si>
  <si>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</si>
  <si>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</si>
  <si>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</si>
  <si>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</si>
  <si>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</si>
  <si>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</si>
  <si>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</si>
  <si>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</si>
  <si>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</si>
  <si>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</si>
  <si>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</si>
  <si>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</si>
  <si>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</si>
  <si>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</si>
  <si>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</si>
  <si>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</si>
  <si>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</si>
  <si>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</si>
  <si>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</si>
  <si>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</si>
  <si>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</si>
  <si>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</si>
  <si>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</si>
  <si>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</si>
  <si>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</si>
  <si>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</si>
  <si>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</si>
  <si>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</si>
  <si>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</si>
  <si>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</si>
  <si>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</si>
  <si>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</si>
  <si>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</si>
  <si>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</si>
  <si>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</si>
  <si>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</si>
  <si>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</si>
  <si>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</si>
  <si>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</si>
  <si>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</si>
  <si>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</si>
  <si>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</si>
  <si>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</si>
  <si>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</si>
  <si>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</si>
  <si>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</si>
  <si>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</si>
  <si>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</si>
  <si>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</si>
  <si>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</si>
  <si>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</si>
  <si>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</si>
  <si>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</si>
  <si>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</si>
  <si>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</si>
  <si>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</si>
  <si>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</si>
  <si>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</si>
  <si>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</si>
  <si>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</si>
  <si>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</si>
  <si>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</si>
  <si>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</si>
  <si>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</si>
  <si>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</si>
  <si>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</si>
  <si>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</si>
  <si>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</si>
  <si>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</si>
  <si>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</si>
  <si>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</si>
  <si>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</si>
  <si>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</si>
  <si>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</si>
  <si>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</si>
  <si>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</si>
  <si>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</si>
  <si>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</si>
  <si>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</si>
  <si>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</si>
  <si>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</si>
  <si>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</si>
  <si>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</si>
  <si>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</si>
  <si>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</si>
  <si>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</si>
  <si>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</si>
  <si>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</si>
  <si>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</si>
  <si>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</si>
  <si>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</si>
  <si>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</si>
  <si>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</si>
  <si>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</si>
  <si>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</si>
  <si>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</si>
  <si>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</si>
  <si>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</si>
  <si>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</si>
  <si>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</si>
  <si>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</si>
  <si>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</si>
  <si>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</si>
  <si>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</si>
  <si>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</si>
  <si>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</si>
  <si>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</si>
  <si>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</si>
  <si>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</si>
  <si>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</si>
  <si>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</si>
  <si>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</si>
  <si>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</si>
  <si>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</si>
  <si>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</si>
  <si>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</si>
  <si>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</si>
  <si>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</si>
  <si>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</si>
  <si>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</si>
  <si>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</si>
  <si>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</si>
  <si>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</si>
  <si>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</si>
  <si>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</si>
  <si>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</si>
  <si>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</si>
  <si>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</si>
  <si>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</si>
  <si>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</si>
  <si>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</si>
  <si>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</si>
  <si>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</si>
  <si>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</si>
  <si>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</si>
  <si>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</si>
  <si>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</si>
  <si>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</si>
  <si>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</si>
  <si>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</si>
  <si>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</si>
  <si>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</si>
  <si>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</si>
  <si>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</si>
  <si>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</si>
  <si>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</si>
  <si>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</si>
  <si>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</si>
  <si>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</si>
  <si>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</si>
  <si>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</si>
  <si>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</si>
  <si>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</si>
  <si>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</si>
  <si>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</si>
  <si>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</si>
  <si>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</si>
  <si>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</si>
  <si>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</si>
  <si>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</si>
  <si>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</si>
  <si>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</si>
  <si>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</si>
  <si>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</si>
  <si>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</si>
  <si>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</si>
  <si>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</si>
  <si>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</si>
  <si>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</si>
  <si>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</si>
  <si>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</si>
  <si>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</si>
  <si>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</si>
  <si>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</si>
  <si>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</si>
  <si>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</si>
  <si>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</si>
  <si>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</si>
  <si>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</si>
  <si>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</si>
  <si>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</si>
  <si>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</si>
  <si>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</si>
  <si>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</si>
  <si>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</si>
  <si>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</si>
  <si>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</si>
  <si>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</si>
  <si>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</si>
  <si>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</si>
  <si>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</si>
  <si>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</si>
  <si>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</si>
  <si>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</si>
  <si>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</si>
  <si>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</si>
  <si>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</si>
  <si>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</si>
  <si>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</si>
  <si>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</si>
  <si>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</si>
  <si>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</si>
  <si>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</si>
  <si>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</si>
  <si>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</si>
  <si>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</si>
  <si>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</si>
  <si>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</si>
  <si>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</si>
  <si>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</si>
  <si>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</si>
  <si>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</si>
  <si>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</si>
  <si>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</si>
  <si>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</si>
  <si>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</si>
  <si>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</si>
  <si>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</si>
  <si>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</si>
  <si>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</si>
  <si>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</si>
  <si>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</si>
  <si>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</si>
  <si>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</si>
  <si>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</si>
  <si>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</si>
  <si>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</si>
  <si>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</si>
  <si>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</si>
  <si>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</si>
  <si>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</si>
  <si>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</si>
  <si>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</si>
  <si>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</si>
  <si>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</si>
  <si>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</si>
  <si>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</si>
  <si>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</si>
  <si>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</si>
  <si>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</si>
  <si>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</si>
  <si>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</si>
  <si>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</si>
  <si>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</si>
  <si>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</si>
  <si>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</si>
  <si>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</si>
  <si>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</si>
  <si>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</si>
  <si>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</si>
  <si>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</si>
  <si>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</si>
  <si>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</si>
  <si>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</si>
  <si>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</si>
  <si>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</si>
  <si>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</si>
  <si>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</si>
  <si>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</si>
  <si>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</si>
  <si>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</si>
  <si>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</si>
  <si>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</si>
  <si>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</si>
  <si>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</si>
  <si>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</si>
  <si>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</si>
  <si>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</si>
  <si>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</si>
  <si>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</si>
  <si>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</si>
  <si>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</si>
  <si>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</si>
  <si>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</si>
  <si>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</si>
  <si>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</si>
  <si>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</si>
  <si>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</si>
  <si>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</si>
  <si>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</si>
  <si>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</si>
  <si>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</si>
  <si>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</si>
  <si>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</si>
  <si>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</si>
  <si>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</si>
  <si>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</si>
  <si>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</si>
  <si>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</si>
  <si>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</si>
  <si>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</si>
  <si>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</si>
  <si>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</si>
  <si>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</si>
  <si>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</si>
  <si>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</si>
  <si>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</si>
  <si>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</si>
  <si>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</si>
  <si>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</si>
  <si>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</si>
  <si>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</si>
  <si>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</si>
  <si>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</si>
  <si>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</si>
  <si>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</si>
  <si>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</si>
  <si>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</si>
  <si>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</si>
  <si>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</si>
  <si>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</si>
  <si>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</si>
  <si>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</si>
  <si>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</si>
  <si>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</si>
  <si>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</si>
  <si>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</si>
  <si>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</si>
  <si>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</si>
  <si>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</si>
  <si>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</si>
  <si>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</si>
  <si>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</si>
  <si>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</si>
  <si>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</si>
  <si>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</si>
  <si>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</si>
  <si>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</si>
  <si>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</si>
  <si>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</si>
  <si>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</si>
  <si>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</si>
  <si>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</si>
  <si>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</si>
  <si>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</si>
  <si>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</si>
  <si>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</si>
  <si>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</si>
  <si>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</si>
  <si>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</si>
  <si>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</si>
  <si>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</si>
  <si>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</si>
  <si>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</si>
  <si>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</si>
  <si>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</si>
  <si>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</si>
  <si>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</si>
  <si>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</si>
  <si>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</si>
  <si>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</si>
  <si>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</si>
  <si>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</si>
  <si>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</si>
  <si>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</si>
  <si>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</si>
  <si>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</si>
  <si>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</si>
  <si>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</si>
  <si>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</si>
  <si>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</si>
  <si>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</si>
  <si>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</si>
  <si>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</si>
  <si>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</si>
  <si>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</si>
  <si>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</si>
  <si>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</si>
  <si>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</si>
  <si>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</si>
  <si>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</si>
  <si>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</si>
  <si>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</si>
  <si>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</si>
  <si>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</si>
  <si>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</si>
  <si>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</si>
  <si>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</si>
  <si>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</si>
  <si>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</si>
  <si>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</si>
  <si>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</si>
  <si>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</si>
  <si>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</si>
  <si>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</si>
  <si>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</si>
  <si>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</si>
  <si>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</si>
  <si>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</si>
  <si>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</si>
  <si>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</si>
  <si>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</si>
  <si>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</si>
  <si>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</si>
  <si>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</si>
  <si>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</si>
  <si>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</si>
  <si>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</si>
  <si>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</si>
  <si>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</si>
  <si>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</si>
  <si>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</si>
  <si>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</si>
  <si>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</si>
  <si>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</si>
  <si>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</si>
  <si>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</si>
  <si>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</si>
  <si>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</si>
  <si>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</si>
  <si>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</si>
  <si>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</si>
  <si>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</si>
  <si>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</si>
  <si>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</si>
  <si>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</si>
  <si>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</si>
  <si>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</si>
  <si>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</si>
  <si>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</si>
  <si>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</si>
  <si>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</si>
  <si>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</si>
  <si>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</si>
  <si>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</si>
  <si>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</si>
  <si>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</si>
  <si>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</si>
  <si>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</si>
  <si>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</si>
  <si>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</si>
  <si>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</si>
  <si>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</si>
  <si>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</si>
  <si>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</si>
  <si>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</si>
  <si>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</si>
  <si>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</si>
  <si>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</si>
  <si>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</si>
  <si>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</si>
  <si>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</si>
  <si>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</si>
  <si>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</si>
  <si>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</si>
  <si>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</si>
  <si>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</si>
  <si>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</si>
  <si>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</si>
  <si>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</si>
  <si>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</si>
  <si>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</si>
  <si>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</si>
  <si>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</si>
  <si>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</si>
  <si>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</si>
  <si>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</si>
  <si>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</si>
  <si>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</si>
  <si>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</si>
  <si>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</si>
  <si>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</si>
  <si>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</si>
  <si>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</si>
  <si>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</si>
  <si>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</si>
  <si>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</si>
  <si>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</si>
  <si>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</si>
  <si>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</si>
  <si>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</si>
  <si>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</si>
  <si>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</si>
  <si>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</si>
  <si>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</si>
  <si>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</si>
  <si>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</si>
  <si>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</si>
  <si>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</si>
  <si>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</si>
  <si>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</si>
  <si>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</si>
  <si>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</si>
  <si>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</si>
  <si>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</si>
  <si>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</si>
  <si>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</si>
  <si>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</si>
  <si>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</si>
  <si>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</si>
  <si>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</si>
  <si>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</si>
  <si>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</si>
  <si>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</si>
  <si>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</si>
  <si>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</si>
  <si>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</si>
  <si>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</si>
  <si>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</si>
  <si>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</si>
  <si>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</si>
  <si>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</si>
  <si>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</si>
  <si>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</si>
  <si>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</si>
  <si>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</si>
  <si>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</si>
  <si>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</si>
  <si>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</si>
  <si>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</si>
  <si>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</si>
  <si>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</si>
  <si>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</si>
  <si>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</si>
  <si>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</si>
  <si>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</si>
  <si>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</si>
  <si>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</si>
  <si>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</si>
  <si>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</si>
  <si>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</si>
  <si>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</si>
  <si>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</si>
  <si>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</si>
  <si>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</si>
  <si>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</si>
  <si>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</si>
  <si>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</si>
  <si>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</si>
  <si>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</si>
  <si>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</si>
  <si>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</si>
  <si>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</si>
  <si>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</si>
  <si>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</si>
  <si>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</si>
  <si>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</si>
  <si>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</si>
  <si>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</si>
  <si>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</si>
  <si>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</si>
  <si>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</si>
  <si>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</si>
  <si>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</si>
  <si>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</si>
  <si>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</si>
  <si>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</si>
  <si>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</si>
  <si>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</si>
  <si>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</si>
  <si>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</si>
  <si>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</si>
  <si>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</si>
  <si>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</si>
  <si>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</si>
  <si>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</si>
  <si>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</si>
  <si>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</si>
  <si>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</si>
  <si>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</si>
  <si>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</si>
  <si>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</si>
  <si>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</si>
  <si>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</si>
  <si>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</si>
  <si>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</si>
  <si>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</si>
  <si>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</si>
  <si>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</si>
  <si>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</si>
  <si>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</si>
  <si>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</si>
  <si>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</si>
  <si>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</si>
  <si>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</si>
  <si>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</si>
  <si>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</si>
  <si>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</si>
  <si>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</si>
  <si>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</si>
  <si>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</si>
  <si>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</si>
  <si>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</si>
  <si>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</si>
  <si>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</si>
  <si>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</si>
  <si>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</si>
  <si>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</si>
  <si>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</si>
  <si>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</si>
  <si>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</si>
  <si>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</si>
  <si>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</si>
  <si>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</si>
  <si>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</si>
  <si>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</si>
  <si>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</si>
  <si>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</si>
  <si>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</si>
  <si>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</si>
  <si>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</si>
  <si>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</si>
  <si>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</si>
  <si>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</si>
  <si>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</si>
  <si>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</si>
  <si>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</si>
  <si>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</si>
  <si>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</si>
  <si>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</si>
  <si>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</si>
  <si>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</si>
  <si>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</si>
  <si>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</si>
  <si>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</si>
  <si>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</si>
  <si>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</si>
  <si>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</si>
  <si>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</si>
  <si>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</si>
  <si>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</si>
  <si>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</si>
  <si>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</si>
  <si>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</si>
  <si>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</si>
  <si>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</si>
  <si>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</si>
  <si>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</si>
  <si>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</si>
  <si>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</si>
  <si>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</si>
  <si>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</si>
  <si>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</si>
  <si>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</si>
  <si>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</si>
  <si>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</si>
  <si>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</si>
  <si>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</si>
  <si>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</si>
  <si>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</si>
  <si>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</si>
  <si>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</si>
  <si>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</si>
  <si>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</si>
  <si>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</si>
  <si>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</si>
  <si>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</si>
  <si>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</si>
  <si>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</si>
  <si>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</si>
  <si>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</si>
  <si>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</si>
  <si>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</si>
  <si>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</si>
  <si>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</si>
  <si>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</si>
  <si>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</si>
  <si>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</si>
  <si>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</si>
  <si>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</si>
  <si>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</si>
  <si>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</si>
  <si>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</si>
  <si>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</si>
  <si>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</si>
  <si>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</si>
  <si>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</si>
  <si>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</si>
  <si>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</si>
  <si>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</si>
  <si>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</si>
  <si>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</si>
  <si>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</si>
  <si>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</si>
  <si>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</si>
  <si>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</si>
  <si>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</si>
  <si>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</si>
  <si>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</si>
  <si>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</si>
  <si>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</si>
  <si>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</si>
  <si>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</si>
  <si>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</si>
  <si>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</si>
  <si>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</si>
  <si>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</si>
  <si>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</si>
  <si>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</si>
  <si>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</si>
  <si>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</si>
  <si>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</si>
  <si>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</si>
  <si>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</si>
  <si>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</si>
  <si>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</si>
  <si>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</si>
  <si>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</si>
  <si>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</si>
  <si>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</si>
  <si>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</si>
  <si>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</si>
  <si>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</si>
  <si>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</si>
  <si>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</si>
  <si>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</si>
  <si>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</si>
  <si>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</si>
  <si>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</si>
  <si>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</si>
  <si>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</si>
  <si>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</si>
  <si>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</si>
  <si>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</si>
  <si>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</si>
  <si>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</si>
  <si>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</si>
  <si>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</si>
  <si>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</si>
  <si>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</si>
  <si>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</si>
  <si>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</si>
  <si>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</si>
  <si>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</si>
  <si>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</si>
  <si>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</si>
  <si>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</si>
  <si>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</si>
  <si>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</si>
  <si>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</si>
  <si>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</si>
  <si>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</si>
  <si>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</si>
  <si>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</si>
  <si>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</si>
  <si>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</si>
  <si>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</si>
  <si>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</si>
  <si>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</si>
  <si>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</si>
  <si>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</si>
  <si>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</si>
  <si>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</si>
  <si>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</si>
  <si>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</si>
  <si>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</si>
  <si>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</si>
  <si>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</si>
  <si>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</si>
  <si>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</si>
  <si>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</si>
  <si>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</si>
  <si>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</si>
  <si>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</si>
  <si>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</si>
  <si>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</si>
  <si>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</si>
  <si>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</si>
  <si>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</si>
  <si>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</si>
  <si>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</si>
  <si>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</si>
  <si>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</si>
  <si>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</si>
  <si>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</si>
  <si>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</si>
  <si>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</si>
  <si>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</si>
  <si>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</si>
  <si>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</si>
  <si>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</si>
  <si>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</si>
  <si>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</si>
  <si>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</si>
  <si>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</si>
  <si>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</si>
  <si>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</si>
  <si>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</si>
  <si>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</si>
  <si>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</si>
  <si>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</si>
  <si>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</si>
  <si>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</si>
  <si>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</si>
  <si>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</si>
  <si>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</si>
  <si>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</si>
  <si>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</si>
  <si>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</si>
  <si>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</si>
  <si>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</si>
  <si>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</si>
  <si>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</si>
  <si>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</si>
  <si>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</si>
  <si>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</si>
  <si>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</si>
  <si>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</si>
  <si>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</si>
  <si>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</si>
  <si>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</si>
  <si>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</si>
  <si>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</si>
  <si>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</si>
  <si>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</si>
  <si>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</si>
  <si>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</si>
  <si>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</si>
  <si>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</si>
  <si>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</si>
  <si>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</si>
  <si>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</si>
  <si>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</si>
  <si>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</si>
  <si>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</si>
  <si>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</si>
  <si>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</si>
  <si>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</si>
  <si>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</si>
  <si>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</si>
  <si>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</si>
  <si>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</si>
  <si>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</si>
  <si>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</si>
  <si>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</si>
  <si>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</si>
  <si>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</si>
  <si>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</si>
  <si>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</si>
  <si>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</si>
  <si>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</si>
  <si>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</si>
  <si>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</si>
  <si>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</si>
  <si>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</si>
  <si>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</si>
  <si>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</si>
  <si>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</si>
  <si>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</si>
  <si>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</si>
  <si>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</si>
  <si>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</si>
  <si>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</si>
  <si>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</si>
  <si>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</si>
  <si>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</si>
  <si>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</si>
  <si>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</si>
  <si>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</si>
  <si>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</si>
  <si>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</si>
  <si>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</si>
  <si>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</si>
  <si>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</si>
  <si>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</si>
  <si>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</si>
  <si>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</si>
  <si>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</si>
  <si>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</si>
  <si>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</si>
  <si>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</si>
  <si>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</si>
  <si>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</si>
  <si>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</si>
  <si>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</si>
  <si>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</si>
  <si>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</si>
  <si>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</si>
  <si>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</si>
  <si>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</si>
  <si>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</si>
  <si>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</si>
  <si>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</si>
  <si>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</si>
  <si>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</si>
  <si>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</si>
  <si>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</si>
  <si>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</si>
  <si>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</si>
  <si>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</si>
  <si>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</si>
  <si>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</si>
  <si>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</si>
  <si>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</si>
  <si>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</si>
  <si>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</si>
  <si>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</si>
  <si>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</si>
  <si>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</si>
  <si>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</si>
  <si>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</si>
  <si>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</si>
  <si>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</si>
  <si>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</si>
  <si>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</si>
  <si>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</si>
  <si>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</si>
  <si>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</si>
  <si>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</si>
  <si>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</si>
  <si>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</si>
  <si>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</si>
  <si>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</si>
  <si>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</si>
  <si>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</si>
  <si>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</si>
  <si>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</si>
  <si>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</si>
  <si>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</si>
  <si>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</si>
  <si>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</si>
  <si>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</si>
  <si>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</si>
  <si>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</si>
  <si>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</si>
  <si>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</si>
  <si>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</si>
  <si>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</si>
  <si>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</si>
  <si>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</si>
  <si>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</si>
  <si>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</si>
  <si>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</si>
  <si>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</si>
  <si>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</si>
  <si>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</si>
  <si>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</si>
  <si>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</si>
  <si>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</si>
  <si>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</si>
  <si>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</si>
  <si>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</si>
  <si>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</si>
  <si>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</si>
  <si>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</si>
  <si>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</si>
  <si>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</si>
  <si>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</si>
  <si>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</si>
  <si>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</si>
  <si>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</si>
  <si>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</si>
  <si>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</si>
  <si>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</si>
  <si>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</si>
  <si>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</si>
  <si>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</si>
  <si>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</si>
  <si>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</si>
  <si>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</si>
  <si>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</si>
  <si>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</si>
  <si>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</si>
  <si>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</si>
  <si>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</si>
  <si>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</si>
  <si>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</si>
  <si>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</si>
  <si>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</si>
  <si>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</si>
  <si>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</si>
  <si>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</si>
  <si>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</si>
  <si>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</si>
  <si>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</si>
  <si>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</si>
  <si>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</si>
  <si>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</si>
  <si>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</si>
  <si>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</si>
  <si>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</si>
  <si>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</si>
  <si>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</si>
  <si>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</si>
  <si>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</si>
  <si>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</si>
  <si>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</si>
  <si>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</si>
  <si>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</si>
  <si>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</si>
  <si>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</si>
  <si>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</si>
  <si>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</si>
  <si>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</si>
  <si>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</si>
  <si>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</si>
  <si>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</si>
  <si>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</si>
  <si>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</si>
  <si>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</si>
  <si>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</si>
  <si>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</si>
  <si>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</si>
  <si>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</si>
  <si>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</si>
  <si>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</si>
  <si>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</si>
  <si>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</si>
  <si>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</si>
  <si>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</si>
  <si>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</si>
  <si>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</si>
  <si>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</si>
  <si>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</si>
  <si>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</si>
  <si>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</si>
  <si>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</si>
  <si>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</si>
  <si>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</si>
  <si>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</si>
  <si>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</si>
  <si>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</si>
  <si>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</si>
  <si>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</si>
  <si>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</si>
  <si>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</si>
  <si>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</si>
  <si>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</si>
  <si>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</si>
  <si>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</si>
  <si>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</si>
  <si>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</si>
  <si>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</si>
  <si>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</si>
  <si>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</si>
  <si>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</si>
  <si>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</si>
  <si>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</si>
  <si>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</si>
  <si>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</si>
  <si>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</si>
  <si>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</si>
  <si>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</si>
  <si>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</si>
  <si>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</si>
  <si>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</si>
  <si>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</si>
  <si>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</si>
  <si>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</si>
  <si>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</si>
  <si>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</si>
  <si>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</si>
  <si>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</si>
  <si>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</si>
  <si>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</si>
  <si>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</si>
  <si>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</si>
  <si>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</si>
  <si>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</si>
  <si>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</si>
  <si>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</si>
  <si>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</si>
  <si>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</si>
  <si>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</si>
  <si>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</si>
  <si>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</si>
  <si>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</si>
  <si>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</si>
  <si>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</si>
  <si>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</si>
  <si>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</si>
  <si>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</si>
  <si>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</si>
  <si>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</si>
  <si>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</si>
  <si>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</si>
  <si>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</si>
  <si>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</si>
  <si>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</si>
  <si>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</si>
  <si>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</si>
  <si>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</si>
  <si>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</si>
  <si>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</si>
  <si>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</si>
  <si>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</si>
  <si>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</si>
  <si>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</si>
  <si>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</si>
  <si>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</si>
  <si>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</si>
  <si>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</si>
  <si>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</si>
  <si>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</si>
  <si>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</si>
  <si>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</si>
  <si>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</si>
  <si>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</si>
  <si>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</si>
  <si>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</si>
  <si>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</si>
  <si>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</si>
  <si>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</si>
  <si>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</si>
  <si>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</si>
  <si>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</si>
  <si>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</si>
  <si>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</si>
  <si>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</si>
  <si>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</si>
  <si>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</si>
  <si>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</si>
  <si>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</si>
  <si>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</si>
  <si>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</si>
  <si>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</si>
  <si>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</si>
  <si>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</si>
  <si>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</si>
  <si>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</si>
  <si>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</si>
  <si>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</si>
  <si>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</si>
  <si>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</si>
  <si>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</si>
  <si>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</si>
  <si>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</si>
  <si>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</si>
  <si>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</si>
  <si>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</si>
  <si>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</si>
  <si>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</si>
  <si>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</si>
  <si>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</si>
  <si>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</si>
  <si>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</si>
  <si>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</si>
  <si>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</si>
  <si>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</si>
  <si>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</si>
  <si>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</si>
  <si>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</si>
  <si>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</si>
  <si>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</si>
  <si>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</si>
  <si>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</si>
  <si>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</si>
  <si>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</si>
  <si>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</si>
  <si>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</si>
  <si>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</si>
  <si>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</si>
  <si>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</si>
  <si>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</si>
  <si>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</si>
  <si>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</si>
  <si>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</si>
  <si>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</si>
  <si>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</si>
  <si>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</si>
  <si>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</si>
  <si>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</si>
  <si>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</si>
  <si>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</si>
  <si>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</si>
  <si>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</si>
  <si>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</si>
  <si>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</si>
  <si>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</si>
  <si>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</si>
  <si>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</si>
  <si>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</si>
  <si>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</si>
  <si>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</si>
  <si>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</si>
  <si>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</si>
  <si>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</si>
  <si>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</si>
  <si>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</si>
  <si>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</si>
  <si>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</si>
  <si>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</si>
  <si>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</si>
  <si>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</si>
  <si>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</si>
  <si>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</si>
  <si>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</si>
  <si>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</si>
  <si>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</si>
  <si>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</si>
  <si>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</si>
  <si>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</si>
  <si>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</si>
  <si>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</si>
  <si>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</si>
  <si>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</si>
  <si>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</si>
  <si>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</si>
  <si>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</si>
  <si>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</si>
  <si>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</si>
  <si>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</si>
  <si>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</si>
  <si>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</si>
  <si>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</si>
  <si>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</si>
  <si>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</si>
  <si>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</si>
  <si>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</si>
  <si>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</si>
  <si>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</si>
  <si>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</si>
  <si>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</si>
  <si>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</si>
  <si>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</si>
  <si>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</si>
  <si>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</si>
  <si>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</si>
  <si>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</si>
  <si>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</si>
  <si>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</si>
  <si>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</si>
  <si>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</si>
  <si>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</si>
  <si>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</si>
  <si>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</si>
  <si>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</si>
  <si>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</si>
  <si>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</si>
  <si>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</si>
  <si>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</si>
  <si>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</si>
  <si>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</si>
  <si>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</si>
  <si>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</si>
  <si>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</si>
  <si>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</si>
  <si>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</si>
  <si>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</si>
  <si>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</si>
  <si>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</si>
  <si>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</si>
  <si>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</si>
  <si>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</si>
  <si>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</si>
  <si>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</si>
  <si>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</si>
  <si>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</si>
  <si>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</si>
  <si>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</si>
  <si>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</si>
  <si>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</si>
  <si>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</si>
  <si>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</si>
  <si>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</si>
  <si>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</si>
  <si>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</si>
  <si>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</si>
  <si>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</si>
  <si>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</si>
  <si>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</si>
  <si>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</si>
  <si>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</si>
  <si>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</si>
  <si>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</si>
  <si>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</si>
  <si>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</si>
  <si>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</si>
  <si>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</si>
  <si>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</si>
  <si>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</si>
  <si>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</si>
  <si>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</si>
  <si>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</si>
  <si>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</si>
  <si>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</si>
  <si>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</si>
  <si>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</si>
  <si>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</si>
  <si>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</si>
  <si>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</si>
  <si>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</si>
  <si>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</si>
  <si>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</si>
  <si>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</si>
  <si>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</si>
  <si>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</si>
  <si>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</si>
  <si>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</si>
  <si>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</si>
  <si>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</si>
  <si>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</si>
  <si>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</si>
  <si>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</si>
  <si>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</si>
  <si>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</si>
  <si>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</si>
  <si>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</si>
  <si>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</si>
  <si>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</si>
  <si>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</si>
  <si>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</si>
  <si>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</si>
  <si>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</si>
  <si>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</si>
  <si>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</si>
  <si>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</si>
  <si>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</si>
  <si>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</si>
  <si>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</si>
  <si>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</si>
  <si>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</si>
  <si>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</si>
  <si>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</si>
  <si>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</si>
  <si>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</si>
  <si>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</si>
  <si>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</si>
  <si>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</si>
  <si>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</si>
  <si>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</si>
  <si>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</si>
  <si>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</si>
  <si>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</si>
  <si>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</si>
  <si>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</si>
  <si>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</si>
  <si>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</si>
  <si>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</si>
  <si>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</si>
  <si>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</si>
  <si>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</si>
  <si>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</si>
  <si>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</si>
  <si>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</si>
  <si>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</si>
  <si>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</si>
  <si>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</si>
  <si>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</si>
  <si>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</si>
  <si>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</si>
  <si>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</si>
  <si>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</si>
  <si>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</si>
  <si>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</si>
  <si>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</si>
  <si>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</si>
  <si>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</si>
  <si>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</si>
  <si>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</si>
  <si>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</si>
  <si>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</si>
  <si>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</si>
  <si>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</si>
  <si>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</si>
  <si>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</si>
  <si>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</si>
  <si>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</si>
  <si>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</si>
  <si>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</si>
  <si>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</si>
  <si>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</si>
  <si>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</si>
  <si>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</si>
  <si>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</si>
  <si>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</si>
  <si>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</si>
  <si>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</si>
  <si>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</si>
  <si>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</si>
  <si>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</si>
  <si>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</si>
  <si>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</si>
  <si>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</si>
  <si>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</si>
  <si>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</si>
  <si>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</si>
  <si>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</si>
  <si>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</si>
  <si>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</si>
  <si>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</si>
  <si>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</si>
  <si>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</si>
  <si>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</si>
  <si>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</si>
  <si>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</si>
  <si>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</si>
  <si>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</si>
  <si>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</si>
  <si>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</si>
  <si>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</si>
  <si>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</si>
  <si>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</si>
  <si>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</si>
  <si>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</si>
  <si>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</si>
  <si>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</si>
  <si>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</si>
  <si>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</si>
  <si>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</si>
  <si>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</si>
  <si>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</si>
  <si>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</si>
  <si>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</si>
  <si>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</si>
  <si>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</si>
  <si>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</si>
  <si>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</si>
  <si>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</si>
  <si>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</si>
  <si>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</si>
  <si>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</si>
  <si>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</si>
  <si>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</si>
  <si>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</si>
  <si>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</si>
  <si>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</si>
  <si>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</si>
  <si>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</si>
  <si>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</si>
  <si>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</si>
  <si>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</si>
  <si>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</si>
  <si>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</si>
  <si>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</si>
  <si>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</si>
  <si>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</si>
  <si>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</si>
  <si>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</si>
  <si>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</si>
  <si>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</si>
  <si>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</si>
  <si>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</si>
  <si>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</si>
  <si>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</si>
  <si>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</si>
  <si>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</si>
  <si>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</si>
  <si>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</si>
  <si>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</si>
  <si>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</si>
  <si>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</si>
  <si>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</si>
  <si>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</si>
  <si>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</si>
  <si>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</si>
  <si>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</si>
  <si>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</si>
  <si>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</si>
  <si>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</si>
  <si>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</si>
  <si>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</si>
  <si>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</si>
  <si>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</si>
  <si>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</si>
  <si>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</si>
  <si>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</si>
  <si>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</si>
  <si>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</si>
  <si>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</si>
  <si>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</si>
  <si>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</si>
  <si>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</si>
  <si>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</si>
  <si>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</si>
  <si>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</si>
  <si>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</si>
  <si>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</si>
  <si>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</si>
  <si>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</si>
  <si>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</si>
  <si>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</si>
  <si>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</si>
  <si>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</si>
  <si>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</si>
  <si>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</si>
  <si>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</si>
  <si>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</si>
  <si>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</si>
  <si>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</si>
  <si>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</si>
  <si>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</si>
  <si>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</si>
  <si>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</si>
  <si>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</si>
  <si>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</si>
  <si>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</si>
  <si>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</si>
  <si>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</si>
  <si>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</si>
  <si>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</si>
  <si>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</si>
  <si>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</si>
  <si>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</si>
  <si>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</si>
  <si>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</si>
  <si>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</si>
  <si>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</si>
  <si>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</si>
  <si>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</si>
  <si>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</si>
  <si>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</si>
  <si>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</si>
  <si>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</si>
  <si>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</si>
  <si>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</si>
  <si>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</si>
  <si>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</si>
  <si>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</si>
  <si>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</si>
  <si>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</si>
  <si>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</si>
  <si>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</si>
  <si>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</si>
  <si>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</si>
  <si>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</si>
  <si>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</si>
  <si>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</si>
  <si>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</si>
  <si>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</si>
  <si>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</si>
  <si>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</si>
  <si>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</si>
  <si>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</si>
  <si>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</si>
  <si>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</si>
  <si>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</si>
  <si>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</si>
  <si>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</si>
  <si>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</si>
  <si>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</si>
  <si>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</si>
  <si>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</si>
  <si>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</si>
  <si>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</si>
  <si>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</si>
  <si>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</si>
  <si>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</si>
  <si>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</si>
  <si>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</si>
  <si>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</si>
  <si>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</si>
  <si>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</si>
  <si>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</si>
  <si>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</si>
  <si>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</si>
  <si>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</si>
  <si>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</si>
  <si>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</si>
  <si>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</si>
  <si>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</si>
  <si>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</si>
  <si>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</si>
  <si>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</si>
  <si>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</si>
  <si>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</si>
  <si>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</si>
  <si>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</si>
  <si>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</si>
  <si>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</si>
  <si>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</si>
  <si>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</si>
  <si>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</si>
  <si>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</si>
  <si>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</si>
  <si>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</si>
  <si>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</si>
  <si>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</si>
  <si>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</si>
  <si>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</si>
  <si>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</si>
  <si>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</si>
  <si>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</si>
  <si>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</si>
  <si>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</si>
  <si>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</si>
  <si>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</si>
  <si>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</si>
  <si>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</si>
  <si>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</si>
  <si>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</si>
  <si>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</si>
  <si>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</si>
  <si>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</si>
  <si>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</si>
  <si>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</si>
  <si>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</si>
  <si>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</si>
  <si>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</si>
  <si>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</si>
  <si>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</si>
  <si>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</si>
  <si>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</si>
  <si>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</si>
  <si>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</si>
  <si>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</si>
  <si>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</si>
  <si>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</si>
  <si>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</si>
  <si>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</si>
  <si>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</si>
  <si>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</si>
  <si>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</si>
  <si>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</si>
  <si>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</si>
  <si>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</si>
  <si>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</si>
  <si>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</si>
  <si>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</si>
  <si>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</si>
  <si>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</si>
  <si>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</si>
  <si>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</si>
  <si>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</si>
  <si>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</si>
  <si>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</si>
  <si>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</si>
  <si>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</si>
  <si>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</si>
  <si>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</si>
  <si>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</si>
  <si>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</si>
  <si>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</si>
  <si>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</si>
  <si>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</si>
  <si>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</si>
  <si>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</si>
  <si>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</si>
  <si>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</si>
  <si>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</si>
  <si>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</si>
  <si>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</si>
  <si>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</si>
  <si>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</si>
  <si>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</si>
  <si>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</si>
  <si>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</si>
  <si>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</si>
  <si>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</si>
  <si>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</si>
  <si>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</si>
  <si>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</si>
  <si>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</si>
  <si>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</si>
  <si>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</si>
  <si>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</si>
  <si>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</si>
  <si>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</si>
  <si>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</si>
  <si>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</si>
  <si>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</si>
  <si>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</si>
  <si>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</si>
  <si>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</si>
  <si>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</si>
  <si>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</si>
  <si>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</si>
  <si>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</si>
  <si>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</si>
  <si>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</si>
  <si>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</si>
  <si>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</si>
  <si>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</si>
  <si>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</si>
  <si>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</si>
  <si>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</si>
  <si>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</si>
  <si>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</si>
  <si>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</si>
  <si>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</si>
  <si>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</si>
  <si>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</si>
  <si>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</si>
  <si>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</si>
  <si>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</si>
  <si>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</si>
  <si>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</si>
  <si>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</si>
  <si>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</si>
  <si>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</si>
  <si>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</si>
  <si>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</si>
  <si>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</si>
  <si>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</si>
  <si>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</si>
  <si>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</si>
  <si>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</si>
  <si>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</si>
  <si>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</si>
  <si>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</si>
  <si>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</si>
  <si>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</si>
  <si>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</si>
  <si>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</si>
  <si>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</si>
  <si>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</si>
  <si>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</si>
  <si>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</si>
  <si>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</si>
  <si>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</si>
  <si>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</si>
  <si>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</si>
  <si>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</si>
  <si>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</si>
  <si>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</si>
  <si>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</si>
  <si>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</si>
  <si>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</si>
  <si>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</si>
  <si>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</si>
  <si>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</si>
  <si>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</si>
  <si>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</si>
  <si>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</si>
  <si>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</si>
  <si>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</si>
  <si>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</si>
  <si>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</si>
  <si>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</si>
  <si>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</si>
  <si>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</si>
  <si>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</si>
  <si>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</si>
  <si>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</si>
  <si>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</si>
  <si>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</si>
  <si>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</si>
  <si>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</si>
  <si>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</si>
  <si>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</si>
  <si>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</si>
  <si>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</si>
  <si>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</si>
  <si>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</si>
  <si>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</si>
  <si>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</si>
  <si>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</si>
  <si>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</si>
  <si>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</si>
  <si>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</si>
  <si>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</si>
  <si>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</si>
  <si>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</si>
  <si>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</si>
  <si>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</si>
  <si>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</si>
  <si>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</si>
  <si>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</si>
  <si>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</si>
  <si>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</si>
  <si>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</si>
  <si>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</si>
  <si>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</si>
  <si>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</si>
  <si>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</si>
  <si>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</si>
  <si>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</si>
  <si>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</si>
  <si>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</si>
  <si>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</si>
  <si>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</si>
  <si>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</si>
  <si>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</si>
  <si>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</si>
  <si>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</si>
  <si>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</si>
  <si>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</si>
  <si>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</si>
  <si>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</si>
  <si>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</si>
  <si>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</si>
  <si>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</si>
  <si>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</si>
  <si>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</si>
  <si>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</si>
  <si>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</si>
  <si>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</si>
  <si>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</si>
  <si>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</si>
  <si>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</si>
  <si>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</si>
  <si>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</si>
  <si>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</si>
  <si>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</si>
  <si>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</si>
  <si>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</si>
  <si>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</si>
  <si>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</si>
  <si>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</si>
  <si>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</si>
  <si>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</si>
  <si>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</si>
  <si>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</si>
  <si>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</si>
  <si>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</si>
  <si>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</si>
  <si>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</si>
  <si>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</si>
  <si>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</si>
  <si>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</si>
  <si>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</si>
  <si>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</si>
  <si>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</si>
  <si>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</si>
  <si>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</si>
  <si>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</si>
  <si>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</si>
  <si>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</si>
  <si>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</si>
  <si>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</si>
  <si>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</si>
  <si>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</si>
  <si>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</si>
  <si>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</si>
  <si>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</si>
  <si>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</si>
  <si>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</si>
  <si>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</si>
  <si>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</si>
  <si>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</si>
  <si>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</si>
  <si>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</si>
  <si>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</si>
  <si>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</si>
  <si>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</si>
  <si>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</si>
  <si>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</si>
  <si>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</si>
  <si>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</si>
  <si>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</si>
  <si>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</si>
  <si>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</si>
  <si>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</si>
  <si>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</si>
  <si>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</si>
  <si>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</si>
  <si>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</si>
  <si>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</si>
  <si>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</si>
  <si>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</si>
  <si>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</si>
  <si>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</si>
  <si>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</si>
  <si>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</si>
  <si>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</si>
  <si>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</si>
  <si>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</si>
  <si>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</si>
  <si>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</si>
  <si>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</si>
  <si>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</si>
  <si>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</si>
  <si>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</si>
  <si>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</si>
  <si>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</si>
  <si>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</si>
  <si>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</si>
  <si>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</si>
  <si>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</si>
  <si>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</si>
  <si>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</si>
  <si>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</si>
  <si>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</si>
  <si>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</si>
  <si>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</si>
  <si>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</si>
  <si>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</si>
  <si>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</si>
  <si>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</si>
  <si>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</si>
  <si>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</si>
  <si>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</si>
  <si>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</si>
  <si>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</si>
  <si>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</si>
  <si>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</si>
  <si>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</si>
  <si>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</si>
  <si>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</si>
  <si>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</si>
  <si>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</si>
  <si>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</si>
  <si>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</si>
  <si>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</si>
  <si>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</si>
  <si>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</si>
  <si>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</si>
  <si>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</si>
  <si>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</si>
  <si>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</si>
  <si>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</si>
  <si>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</si>
  <si>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</si>
  <si>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</si>
  <si>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</si>
  <si>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</si>
  <si>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</si>
  <si>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</si>
  <si>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</si>
  <si>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</si>
  <si>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</si>
  <si>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</si>
  <si>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</si>
  <si>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</si>
  <si>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</si>
  <si>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</si>
  <si>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</si>
  <si>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</si>
  <si>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</si>
  <si>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</si>
  <si>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</si>
  <si>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</si>
  <si>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</si>
  <si>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</si>
  <si>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</si>
  <si>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</si>
  <si>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</si>
  <si>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</si>
  <si>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</si>
  <si>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</si>
  <si>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</si>
  <si>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</si>
  <si>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</si>
  <si>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</si>
  <si>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</si>
  <si>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</si>
  <si>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</si>
  <si>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</si>
  <si>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</si>
  <si>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</si>
  <si>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</si>
  <si>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</si>
  <si>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</si>
  <si>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</si>
  <si>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</si>
  <si>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</si>
  <si>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</si>
  <si>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</si>
  <si>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</si>
  <si>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</si>
  <si>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</si>
  <si>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</si>
  <si>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</si>
  <si>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</si>
  <si>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</si>
  <si>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</si>
  <si>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</si>
  <si>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</si>
  <si>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</si>
  <si>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</si>
  <si>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</si>
  <si>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</si>
  <si>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</si>
  <si>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</si>
  <si>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</si>
  <si>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</si>
  <si>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</si>
  <si>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</si>
  <si>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</si>
  <si>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</si>
  <si>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</si>
  <si>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</si>
  <si>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</si>
  <si>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</si>
  <si>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</si>
  <si>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</si>
  <si>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</si>
  <si>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</si>
  <si>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</si>
  <si>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</si>
  <si>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</si>
  <si>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</si>
  <si>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</si>
  <si>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</si>
  <si>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</si>
  <si>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</si>
  <si>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</si>
  <si>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</si>
  <si>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</si>
  <si>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</si>
  <si>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</si>
  <si>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</si>
  <si>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</si>
  <si>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</si>
  <si>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</si>
  <si>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</si>
  <si>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</si>
  <si>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</si>
  <si>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</si>
  <si>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</si>
  <si>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</si>
  <si>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</si>
  <si>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</si>
  <si>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</si>
  <si>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</si>
  <si>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</si>
  <si>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</si>
  <si>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</si>
  <si>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</si>
  <si>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</si>
  <si>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</si>
  <si>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</si>
  <si>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</si>
  <si>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</si>
  <si>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</si>
  <si>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</si>
  <si>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</si>
  <si>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</si>
  <si>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</si>
  <si>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</si>
  <si>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</si>
  <si>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</si>
  <si>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</si>
  <si>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</si>
  <si>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</si>
  <si>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</si>
  <si>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</si>
  <si>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</si>
  <si>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</si>
  <si>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</si>
  <si>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</si>
  <si>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</si>
  <si>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</si>
  <si>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</si>
  <si>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</si>
  <si>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</si>
  <si>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</si>
  <si>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</si>
  <si>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</si>
  <si>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</si>
  <si>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</si>
  <si>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</si>
  <si>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</si>
  <si>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</si>
  <si>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</si>
  <si>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</si>
  <si>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</si>
  <si>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</si>
  <si>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</si>
  <si>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</si>
  <si>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</si>
  <si>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</si>
  <si>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</si>
  <si>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</si>
  <si>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</si>
  <si>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</si>
  <si>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</si>
  <si>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</si>
  <si>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</si>
  <si>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</si>
  <si>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</si>
  <si>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</si>
  <si>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</si>
  <si>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</si>
  <si>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</si>
  <si>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</si>
  <si>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</si>
  <si>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</si>
  <si>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</si>
  <si>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</si>
  <si>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</si>
  <si>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</si>
  <si>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</si>
  <si>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</si>
  <si>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</si>
  <si>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</si>
  <si>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</si>
  <si>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</si>
  <si>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</si>
  <si>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</si>
  <si>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</si>
  <si>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</si>
  <si>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</si>
  <si>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</si>
  <si>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</si>
  <si>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</si>
  <si>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</si>
  <si>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</si>
  <si>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</si>
  <si>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</si>
  <si>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</si>
  <si>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</si>
  <si>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</si>
  <si>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</si>
  <si>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</si>
  <si>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</si>
  <si>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</si>
  <si>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</si>
  <si>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</si>
  <si>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</si>
  <si>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</si>
  <si>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</si>
  <si>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</si>
  <si>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</si>
  <si>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</si>
  <si>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</si>
  <si>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</si>
  <si>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</si>
  <si>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</si>
  <si>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</si>
  <si>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</si>
  <si>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</si>
  <si>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</si>
  <si>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</si>
  <si>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</si>
  <si>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</si>
  <si>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</si>
  <si>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</si>
  <si>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</si>
  <si>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</si>
  <si>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</si>
  <si>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</si>
  <si>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</si>
  <si>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</si>
  <si>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</si>
  <si>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</si>
  <si>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</si>
  <si>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</si>
  <si>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</si>
  <si>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</si>
  <si>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</si>
  <si>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</si>
  <si>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</si>
  <si>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</si>
  <si>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</si>
  <si>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</si>
  <si>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</si>
  <si>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</si>
  <si>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</si>
  <si>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</si>
  <si>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</si>
  <si>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</si>
  <si>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</si>
  <si>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</si>
  <si>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</si>
  <si>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</si>
  <si>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</si>
  <si>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</si>
  <si>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</si>
  <si>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</si>
  <si>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</si>
  <si>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</si>
  <si>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</si>
  <si>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</si>
  <si>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</si>
  <si>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</si>
  <si>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</si>
  <si>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</si>
  <si>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</si>
  <si>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</si>
  <si>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</si>
  <si>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</si>
  <si>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</si>
  <si>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</si>
  <si>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</si>
  <si>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</si>
  <si>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</si>
  <si>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</si>
  <si>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</si>
  <si>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</si>
  <si>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</si>
  <si>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</si>
  <si>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</si>
  <si>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</si>
  <si>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</si>
  <si>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</si>
  <si>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</si>
  <si>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</si>
  <si>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</si>
  <si>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</si>
  <si>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</si>
  <si>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</si>
  <si>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</si>
  <si>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</si>
  <si>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</si>
  <si>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</si>
  <si>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</si>
  <si>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</si>
  <si>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</si>
  <si>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</si>
  <si>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</si>
  <si>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</si>
  <si>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</si>
  <si>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</si>
  <si>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</si>
  <si>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</si>
  <si>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</si>
  <si>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</si>
  <si>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</si>
  <si>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</si>
  <si>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</si>
  <si>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</si>
  <si>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</si>
  <si>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</si>
  <si>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</si>
  <si>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</si>
  <si>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</si>
  <si>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</si>
  <si>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</si>
  <si>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</si>
  <si>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</si>
  <si>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</si>
  <si>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</si>
  <si>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</si>
  <si>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</si>
  <si>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</si>
  <si>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</si>
  <si>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</si>
  <si>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</si>
  <si>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</si>
  <si>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</si>
  <si>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</si>
  <si>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</si>
  <si>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</si>
  <si>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</si>
  <si>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</si>
  <si>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</si>
  <si>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</si>
  <si>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</si>
  <si>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</si>
  <si>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</si>
  <si>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</si>
  <si>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</si>
  <si>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</si>
  <si>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</si>
  <si>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</si>
  <si>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</si>
  <si>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</si>
  <si>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</si>
  <si>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</si>
  <si>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</si>
  <si>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</si>
  <si>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</si>
  <si>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</si>
  <si>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</si>
  <si>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</si>
  <si>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</si>
  <si>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</si>
  <si>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</si>
  <si>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</si>
  <si>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</si>
  <si>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</si>
  <si>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</si>
  <si>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</si>
  <si>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</si>
  <si>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</si>
  <si>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</si>
  <si>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</si>
  <si>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</si>
  <si>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</si>
  <si>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</si>
  <si>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</si>
  <si>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</si>
  <si>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</si>
  <si>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</si>
  <si>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</si>
  <si>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</si>
  <si>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</si>
  <si>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</si>
  <si>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</si>
  <si>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</si>
  <si>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</si>
  <si>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</si>
  <si>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</si>
  <si>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</si>
  <si>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</si>
  <si>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</si>
  <si>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</si>
  <si>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</si>
  <si>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</si>
  <si>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</si>
  <si>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</si>
  <si>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</si>
  <si>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</si>
  <si>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</si>
  <si>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</si>
  <si>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</si>
  <si>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</si>
  <si>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</si>
  <si>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</si>
  <si>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</si>
  <si>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</si>
  <si>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</si>
  <si>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</si>
  <si>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</si>
  <si>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</si>
  <si>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</si>
  <si>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</si>
  <si>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</si>
  <si>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</si>
  <si>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</si>
  <si>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</si>
  <si>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</si>
  <si>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</si>
  <si>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</si>
  <si>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</si>
  <si>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</si>
  <si>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</si>
  <si>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</si>
  <si>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</si>
  <si>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</si>
  <si>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</si>
  <si>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</si>
  <si>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</si>
  <si>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</si>
  <si>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</si>
  <si>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</si>
  <si>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</si>
  <si>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</si>
  <si>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</si>
  <si>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</si>
  <si>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</si>
  <si>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</si>
  <si>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</si>
  <si>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</si>
  <si>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</si>
  <si>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</si>
  <si>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</si>
  <si>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</si>
  <si>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</si>
  <si>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</si>
  <si>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</si>
  <si>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</si>
  <si>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</si>
  <si>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</si>
  <si>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</si>
  <si>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</si>
  <si>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</si>
  <si>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</si>
  <si>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</si>
  <si>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</si>
  <si>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</si>
  <si>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</si>
  <si>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</si>
  <si>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</si>
  <si>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</si>
  <si>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</si>
  <si>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</si>
  <si>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</si>
  <si>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</si>
  <si>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</si>
  <si>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</si>
  <si>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</si>
  <si>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</si>
  <si>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</si>
  <si>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</si>
  <si>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</si>
  <si>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</si>
  <si>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</si>
  <si>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</si>
  <si>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</si>
  <si>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</si>
  <si>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</si>
  <si>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</si>
  <si>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</si>
  <si>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</si>
  <si>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</si>
  <si>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</si>
  <si>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</si>
  <si>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</si>
  <si>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</si>
  <si>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</si>
  <si>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</si>
  <si>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</si>
  <si>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</si>
  <si>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</si>
  <si>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</si>
  <si>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</si>
  <si>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</si>
  <si>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</si>
  <si>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</si>
  <si>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</si>
  <si>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</si>
  <si>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</si>
  <si>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</si>
  <si>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</si>
  <si>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</si>
  <si>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</si>
  <si>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</si>
  <si>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</si>
  <si>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</si>
  <si>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</si>
  <si>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</si>
  <si>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</si>
  <si>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</si>
  <si>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</si>
  <si>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</si>
  <si>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</si>
  <si>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</si>
  <si>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</si>
  <si>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</si>
  <si>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</si>
  <si>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</si>
  <si>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</si>
  <si>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</si>
  <si>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</si>
  <si>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</si>
  <si>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</si>
  <si>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</si>
  <si>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</si>
  <si>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</si>
  <si>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</si>
  <si>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</si>
  <si>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</si>
  <si>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</si>
  <si>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</si>
  <si>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</si>
  <si>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</si>
  <si>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</si>
  <si>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</si>
  <si>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</si>
  <si>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</si>
  <si>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</si>
  <si>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</si>
  <si>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</si>
  <si>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</si>
  <si>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</si>
  <si>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</si>
  <si>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</si>
  <si>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</si>
  <si>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</si>
  <si>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</si>
  <si>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</si>
  <si>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</si>
  <si>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</si>
  <si>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</si>
  <si>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</si>
  <si>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</si>
  <si>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</si>
  <si>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</si>
  <si>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</si>
  <si>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</si>
  <si>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</si>
  <si>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</si>
  <si>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</si>
  <si>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</si>
  <si>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</si>
  <si>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</si>
  <si>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</si>
  <si>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</si>
  <si>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</si>
  <si>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</si>
  <si>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</si>
  <si>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</si>
  <si>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</si>
  <si>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</si>
  <si>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</si>
  <si>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</si>
  <si>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</si>
  <si>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</si>
  <si>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</si>
  <si>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</si>
  <si>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</si>
  <si>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</si>
  <si>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</si>
  <si>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</si>
  <si>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</si>
  <si>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</si>
  <si>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</si>
  <si>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</si>
  <si>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</si>
  <si>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</si>
  <si>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</si>
  <si>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</si>
  <si>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</si>
  <si>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</si>
  <si>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</si>
  <si>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</si>
  <si>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</si>
  <si>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</si>
  <si>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</si>
  <si>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</si>
  <si>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</si>
  <si>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</si>
  <si>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</si>
  <si>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</si>
  <si>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</si>
  <si>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</si>
  <si>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</si>
  <si>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</si>
  <si>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</si>
  <si>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</si>
  <si>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</si>
  <si>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</si>
  <si>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</si>
  <si>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</si>
  <si>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</si>
  <si>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</si>
  <si>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</si>
  <si>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</si>
  <si>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</si>
  <si>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</si>
  <si>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</si>
  <si>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</si>
  <si>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</si>
  <si>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</si>
  <si>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</si>
  <si>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</si>
  <si>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</si>
  <si>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</si>
  <si>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</si>
  <si>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</si>
  <si>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</si>
  <si>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</si>
  <si>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</si>
  <si>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</si>
  <si>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</si>
  <si>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</si>
  <si>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</si>
  <si>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</si>
  <si>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</si>
  <si>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</si>
  <si>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</si>
  <si>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</si>
  <si>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</si>
  <si>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</si>
  <si>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</si>
  <si>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</si>
  <si>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</si>
  <si>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</si>
  <si>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</si>
  <si>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</si>
  <si>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</si>
  <si>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</si>
  <si>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</si>
  <si>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</si>
  <si>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</si>
  <si>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</si>
  <si>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</si>
  <si>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</si>
  <si>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</si>
  <si>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</si>
  <si>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</si>
  <si>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</si>
  <si>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</si>
  <si>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</si>
  <si>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</si>
  <si>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</si>
  <si>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</si>
  <si>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</si>
  <si>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</si>
  <si>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</si>
  <si>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</si>
  <si>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</si>
  <si>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</si>
  <si>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</si>
  <si>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</si>
  <si>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</si>
  <si>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</si>
  <si>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</si>
  <si>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</si>
  <si>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</si>
  <si>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</si>
  <si>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</si>
  <si>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</si>
  <si>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</si>
  <si>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</si>
  <si>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</si>
  <si>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</si>
  <si>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</si>
  <si>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</si>
  <si>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</si>
  <si>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</si>
  <si>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</si>
  <si>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</si>
  <si>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</si>
  <si>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</si>
  <si>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</si>
  <si>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</si>
  <si>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</si>
  <si>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</si>
  <si>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</si>
  <si>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</si>
  <si>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</si>
  <si>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</si>
  <si>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</si>
  <si>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</si>
  <si>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</si>
  <si>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</si>
  <si>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</si>
  <si>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</si>
  <si>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</si>
  <si>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</si>
  <si>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</si>
  <si>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</si>
  <si>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</si>
  <si>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</si>
  <si>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</si>
  <si>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</si>
  <si>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</si>
  <si>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</si>
  <si>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</si>
  <si>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</si>
  <si>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</si>
  <si>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</si>
  <si>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</si>
  <si>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</si>
  <si>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</si>
  <si>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</si>
  <si>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</si>
  <si>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</si>
  <si>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</si>
  <si>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</si>
  <si>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</si>
  <si>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</si>
  <si>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</si>
  <si>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</si>
  <si>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</si>
  <si>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</si>
  <si>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</si>
  <si>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</si>
  <si>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</si>
  <si>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</si>
  <si>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</si>
  <si>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</si>
  <si>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</si>
  <si>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</si>
  <si>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</si>
  <si>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</si>
  <si>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</si>
  <si>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</si>
  <si>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</si>
  <si>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</si>
  <si>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</si>
  <si>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</si>
  <si>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</si>
  <si>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</si>
  <si>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</si>
  <si>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</si>
  <si>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</si>
  <si>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</si>
  <si>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</si>
  <si>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</si>
  <si>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</si>
  <si>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</si>
  <si>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</si>
  <si>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</si>
  <si>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</si>
  <si>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</si>
  <si>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</si>
  <si>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</si>
  <si>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</si>
  <si>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</si>
  <si>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</si>
  <si>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</si>
  <si>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</si>
  <si>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</si>
  <si>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</si>
  <si>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</si>
  <si>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</si>
  <si>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</si>
  <si>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</si>
  <si>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</si>
  <si>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</si>
  <si>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</si>
  <si>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</si>
  <si>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</si>
  <si>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</si>
  <si>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</si>
  <si>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</si>
  <si>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</si>
  <si>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</si>
  <si>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</si>
  <si>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</si>
  <si>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</si>
  <si>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</si>
  <si>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</si>
  <si>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</si>
  <si>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</si>
  <si>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</si>
  <si>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</si>
  <si>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</si>
  <si>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</si>
  <si>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</si>
  <si>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</si>
  <si>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</si>
  <si>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</si>
  <si>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</si>
  <si>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</si>
  <si>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</si>
  <si>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</si>
  <si>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</si>
  <si>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</si>
  <si>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</si>
  <si>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</si>
  <si>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</si>
  <si>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</si>
  <si>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</si>
  <si>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</si>
  <si>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</si>
  <si>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</si>
  <si>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</si>
  <si>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</si>
  <si>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</si>
  <si>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</si>
  <si>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</si>
  <si>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</si>
  <si>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</si>
  <si>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</si>
  <si>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</si>
  <si>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</si>
  <si>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</si>
  <si>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</si>
  <si>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</si>
  <si>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</si>
  <si>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</si>
  <si>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</si>
  <si>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</si>
  <si>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</si>
  <si>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</si>
  <si>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</si>
  <si>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</si>
  <si>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</si>
  <si>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</si>
  <si>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</si>
  <si>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</si>
  <si>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</si>
  <si>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</si>
  <si>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</si>
  <si>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</si>
  <si>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</si>
  <si>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</si>
  <si>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</si>
  <si>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</si>
  <si>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</si>
  <si>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</si>
  <si>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</si>
  <si>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</si>
  <si>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</si>
  <si>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</si>
  <si>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</si>
  <si>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</si>
  <si>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</si>
  <si>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</si>
  <si>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</si>
  <si>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</si>
  <si>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</si>
  <si>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</si>
  <si>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</si>
  <si>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</si>
  <si>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</si>
  <si>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</si>
  <si>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</si>
  <si>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</si>
  <si>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</si>
  <si>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</si>
  <si>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</si>
  <si>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</si>
  <si>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</si>
  <si>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</si>
  <si>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</si>
  <si>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</si>
  <si>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</si>
  <si>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</si>
  <si>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</si>
  <si>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</si>
  <si>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</si>
  <si>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</si>
  <si>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</si>
  <si>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</si>
  <si>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</si>
  <si>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</si>
  <si>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</si>
  <si>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</si>
  <si>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</si>
  <si>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</si>
  <si>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</si>
  <si>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</si>
  <si>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</si>
  <si>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</si>
  <si>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</si>
  <si>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</si>
  <si>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</si>
  <si>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</si>
  <si>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</si>
  <si>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</si>
  <si>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</si>
  <si>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</si>
  <si>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</si>
  <si>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</si>
  <si>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</si>
  <si>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</si>
  <si>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</si>
  <si>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</si>
  <si>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</si>
  <si>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</si>
  <si>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</si>
  <si>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</si>
  <si>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</si>
  <si>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</si>
  <si>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</si>
  <si>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</si>
  <si>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</si>
  <si>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</si>
  <si>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</si>
  <si>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</si>
  <si>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</si>
  <si>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</si>
  <si>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</si>
  <si>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</si>
  <si>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</si>
  <si>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</si>
  <si>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</si>
  <si>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</si>
  <si>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</si>
  <si>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</si>
  <si>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</si>
  <si>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</si>
  <si>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</si>
  <si>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</si>
  <si>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</si>
  <si>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</si>
  <si>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</si>
  <si>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</si>
  <si>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</si>
  <si>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</si>
  <si>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</si>
  <si>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</si>
  <si>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</si>
  <si>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</si>
  <si>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</si>
  <si>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</si>
  <si>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</si>
  <si>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</si>
  <si>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</si>
  <si>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</si>
  <si>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</si>
  <si>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</si>
  <si>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</si>
  <si>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</si>
  <si>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</si>
  <si>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</si>
  <si>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</si>
  <si>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</si>
  <si>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</si>
  <si>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</si>
  <si>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</si>
  <si>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</si>
  <si>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</si>
  <si>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</si>
  <si>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</si>
  <si>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</si>
  <si>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</si>
  <si>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</si>
  <si>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</si>
  <si>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</si>
  <si>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</si>
  <si>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</si>
  <si>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</si>
  <si>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</si>
  <si>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</si>
  <si>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</si>
  <si>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</si>
  <si>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</si>
  <si>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</si>
  <si>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</si>
  <si>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</si>
  <si>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</si>
  <si>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</si>
  <si>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</si>
  <si>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</si>
  <si>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</si>
  <si>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</si>
  <si>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</si>
  <si>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</si>
  <si>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</si>
  <si>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</si>
  <si>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</si>
  <si>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</si>
  <si>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</si>
  <si>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</si>
  <si>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</si>
  <si>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</si>
  <si>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</si>
  <si>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</si>
  <si>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</si>
  <si>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</si>
  <si>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</si>
  <si>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</si>
  <si>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</si>
  <si>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</si>
  <si>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</si>
  <si>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</si>
  <si>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</si>
  <si>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</si>
  <si>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</si>
  <si>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</si>
  <si>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</si>
  <si>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</si>
  <si>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</si>
  <si>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</si>
  <si>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</si>
  <si>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</si>
  <si>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</si>
  <si>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</si>
  <si>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</si>
  <si>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</si>
  <si>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</si>
  <si>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</si>
  <si>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</si>
  <si>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</si>
  <si>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</si>
  <si>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</si>
  <si>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</si>
  <si>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</si>
  <si>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</si>
  <si>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</si>
  <si>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</si>
  <si>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</si>
  <si>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</si>
  <si>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</si>
  <si>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</si>
  <si>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</si>
  <si>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</si>
  <si>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</si>
  <si>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</si>
  <si>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</si>
  <si>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</si>
  <si>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</si>
  <si>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</si>
  <si>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</si>
  <si>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</si>
  <si>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</si>
  <si>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</si>
  <si>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</si>
  <si>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</si>
  <si>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</si>
  <si>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</si>
  <si>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</si>
  <si>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</si>
  <si>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</si>
  <si>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</si>
  <si>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</si>
  <si>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</si>
  <si>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</si>
  <si>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</si>
  <si>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</si>
  <si>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</si>
  <si>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</si>
  <si>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</si>
  <si>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</si>
  <si>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</si>
  <si>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</si>
  <si>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</si>
  <si>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</si>
  <si>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</si>
  <si>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</si>
  <si>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</si>
  <si>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</si>
  <si>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</si>
  <si>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</si>
  <si>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</si>
  <si>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</si>
  <si>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</si>
  <si>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</si>
  <si>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</si>
  <si>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</si>
  <si>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</si>
  <si>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</si>
  <si>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</si>
  <si>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</si>
  <si>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</si>
  <si>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</si>
  <si>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</si>
  <si>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</si>
  <si>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</si>
  <si>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</si>
  <si>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</si>
  <si>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</si>
  <si>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</si>
  <si>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</si>
  <si>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</si>
  <si>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</si>
  <si>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</si>
  <si>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</si>
  <si>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</si>
  <si>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</si>
  <si>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</si>
  <si>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</si>
  <si>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</si>
  <si>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</si>
  <si>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</si>
  <si>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</si>
  <si>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</si>
  <si>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</si>
  <si>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</si>
  <si>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</si>
  <si>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</si>
  <si>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</si>
  <si>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</si>
  <si>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</si>
  <si>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</si>
  <si>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</si>
  <si>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</si>
  <si>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</si>
  <si>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</si>
  <si>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</si>
  <si>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</si>
  <si>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</si>
  <si>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</si>
  <si>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</si>
  <si>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</si>
  <si>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</si>
  <si>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</si>
  <si>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</si>
  <si>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</si>
  <si>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</si>
  <si>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</si>
  <si>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</si>
  <si>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</si>
  <si>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</si>
  <si>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</si>
  <si>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</si>
  <si>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</si>
  <si>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</si>
  <si>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</si>
  <si>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</si>
  <si>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</si>
  <si>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</si>
  <si>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</si>
  <si>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</si>
  <si>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</si>
  <si>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</si>
  <si>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</si>
  <si>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</si>
  <si>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</si>
  <si>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</si>
  <si>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</si>
  <si>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</si>
  <si>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</si>
  <si>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</si>
  <si>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</si>
  <si>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</si>
  <si>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</si>
  <si>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</si>
  <si>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</si>
  <si>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</si>
  <si>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</si>
  <si>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</si>
  <si>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</si>
  <si>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</si>
  <si>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</si>
  <si>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</si>
  <si>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</si>
  <si>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</si>
  <si>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</si>
  <si>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</si>
  <si>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</si>
  <si>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</si>
  <si>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</si>
  <si>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</si>
  <si>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</si>
  <si>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</si>
  <si>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</si>
  <si>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</si>
  <si>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</si>
  <si>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</si>
  <si>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</si>
  <si>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</si>
  <si>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</si>
  <si>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</si>
  <si>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</si>
  <si>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</si>
  <si>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</si>
  <si>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</si>
  <si>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</si>
  <si>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</si>
  <si>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</si>
  <si>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</si>
  <si>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</si>
  <si>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</si>
  <si>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</si>
  <si>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</si>
  <si>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</si>
  <si>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</si>
  <si>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</si>
  <si>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</si>
  <si>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</si>
  <si>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</si>
  <si>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</si>
  <si>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</si>
  <si>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</si>
  <si>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</si>
  <si>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</si>
  <si>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</si>
  <si>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</si>
  <si>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</si>
  <si>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</si>
  <si>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</si>
  <si>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</si>
  <si>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</si>
  <si>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</si>
  <si>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</si>
  <si>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</si>
  <si>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</si>
  <si>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</si>
  <si>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</si>
  <si>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</si>
  <si>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</si>
  <si>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</si>
  <si>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</si>
  <si>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</si>
  <si>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</si>
  <si>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</si>
  <si>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</si>
  <si>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</si>
  <si>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</si>
  <si>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</si>
  <si>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</si>
  <si>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</si>
  <si>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</si>
  <si>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</si>
  <si>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</si>
  <si>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</si>
  <si>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</si>
  <si>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</si>
  <si>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</si>
  <si>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</si>
  <si>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</si>
  <si>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</si>
  <si>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</si>
  <si>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</si>
  <si>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</si>
  <si>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</si>
  <si>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</si>
  <si>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</si>
  <si>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</si>
  <si>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</si>
  <si>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</si>
  <si>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</si>
  <si>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</si>
  <si>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</si>
  <si>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</si>
  <si>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</si>
  <si>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</si>
  <si>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</si>
  <si>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</si>
  <si>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</si>
  <si>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</si>
  <si>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</si>
  <si>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</si>
  <si>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</si>
  <si>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</si>
  <si>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</si>
  <si>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</si>
  <si>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</si>
  <si>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</si>
  <si>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</si>
  <si>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</si>
  <si>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</si>
  <si>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</si>
  <si>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</si>
  <si>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</si>
  <si>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</si>
  <si>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</si>
  <si>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</si>
  <si>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</si>
  <si>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</si>
  <si>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</si>
  <si>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</si>
  <si>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</si>
  <si>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</si>
  <si>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</si>
  <si>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</si>
  <si>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</si>
  <si>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</si>
  <si>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</si>
  <si>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</si>
  <si>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</si>
  <si>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</si>
  <si>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</si>
  <si>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</si>
  <si>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</si>
  <si>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</si>
  <si>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</si>
  <si>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</si>
  <si>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</si>
  <si>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</si>
  <si>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</si>
  <si>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</si>
  <si>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</si>
  <si>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</si>
  <si>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</si>
  <si>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</si>
  <si>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</si>
  <si>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</si>
  <si>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</si>
  <si>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</si>
  <si>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</si>
  <si>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</si>
  <si>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</si>
  <si>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</si>
  <si>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</si>
  <si>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</si>
  <si>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</si>
  <si>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</si>
  <si>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</si>
  <si>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</si>
  <si>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</si>
  <si>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</si>
  <si>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</si>
  <si>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</si>
  <si>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</si>
  <si>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</si>
  <si>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</si>
  <si>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</si>
  <si>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</si>
  <si>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</si>
  <si>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</si>
  <si>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</si>
  <si>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</si>
  <si>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</si>
  <si>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</si>
  <si>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</si>
  <si>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</si>
  <si>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</si>
  <si>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</si>
  <si>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</si>
  <si>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</si>
  <si>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</si>
  <si>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</si>
  <si>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</si>
  <si>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</si>
  <si>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</si>
  <si>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</si>
  <si>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</si>
  <si>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</si>
  <si>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</si>
  <si>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</si>
  <si>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</si>
  <si>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</si>
  <si>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</si>
  <si>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</si>
  <si>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</si>
  <si>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</si>
  <si>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</si>
  <si>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</si>
  <si>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</si>
  <si>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</si>
  <si>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</si>
  <si>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</si>
  <si>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</si>
  <si>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</si>
  <si>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</si>
  <si>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</si>
  <si>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</si>
  <si>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</si>
  <si>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</si>
  <si>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</si>
  <si>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</si>
  <si>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</si>
  <si>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</si>
  <si>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</si>
  <si>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</si>
  <si>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</si>
  <si>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</si>
  <si>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</si>
  <si>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</si>
  <si>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</si>
  <si>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</si>
  <si>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</si>
  <si>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</si>
  <si>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</si>
  <si>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</si>
  <si>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</si>
  <si>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</si>
  <si>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</si>
  <si>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</si>
  <si>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</si>
  <si>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</si>
  <si>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</si>
  <si>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</si>
  <si>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</si>
  <si>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</si>
  <si>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</si>
  <si>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</si>
  <si>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</si>
  <si>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</si>
  <si>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</si>
  <si>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</si>
  <si>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</si>
  <si>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</si>
  <si>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</si>
  <si>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</si>
  <si>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</si>
  <si>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</si>
  <si>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</si>
  <si>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</si>
  <si>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</si>
  <si>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</si>
  <si>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</si>
  <si>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</si>
  <si>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</si>
  <si>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</si>
  <si>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</si>
  <si>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</si>
  <si>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</si>
  <si>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</si>
  <si>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</si>
  <si>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</si>
  <si>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</si>
  <si>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</si>
  <si>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</si>
  <si>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</si>
  <si>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</si>
  <si>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</si>
  <si>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</si>
  <si>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</si>
  <si>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</si>
  <si>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</si>
  <si>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</si>
  <si>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</si>
  <si>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</si>
  <si>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</si>
  <si>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</si>
  <si>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</si>
  <si>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</si>
  <si>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</si>
  <si>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</si>
  <si>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</si>
  <si>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</si>
  <si>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</si>
  <si>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</si>
  <si>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</si>
  <si>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</si>
  <si>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</si>
  <si>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</si>
  <si>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</si>
  <si>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</si>
  <si>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</si>
  <si>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</si>
  <si>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</si>
  <si>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</si>
  <si>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</si>
  <si>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</si>
  <si>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</si>
  <si>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</si>
  <si>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</si>
  <si>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</si>
  <si>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</si>
  <si>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</si>
  <si>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</si>
  <si>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</si>
  <si>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</si>
  <si>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</si>
  <si>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</si>
  <si>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</si>
  <si>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</si>
  <si>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</si>
  <si>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</si>
  <si>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</si>
  <si>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</si>
  <si>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</si>
  <si>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</si>
  <si>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</si>
  <si>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</si>
  <si>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</si>
  <si>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</si>
  <si>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</si>
  <si>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</si>
  <si>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</si>
  <si>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</si>
  <si>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</si>
  <si>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</si>
  <si>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</si>
  <si>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</si>
  <si>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</si>
  <si>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</si>
  <si>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</si>
  <si>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</si>
  <si>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</si>
  <si>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</si>
  <si>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</si>
  <si>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</si>
  <si>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</si>
  <si>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</si>
  <si>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</si>
  <si>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</si>
  <si>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</si>
  <si>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</si>
  <si>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</si>
  <si>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</si>
  <si>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</si>
  <si>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</si>
  <si>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</si>
  <si>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</si>
  <si>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</si>
  <si>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</si>
  <si>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</si>
  <si>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</si>
  <si>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</si>
  <si>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</si>
  <si>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</si>
  <si>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</si>
  <si>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</si>
  <si>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</si>
  <si>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</si>
  <si>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</si>
  <si>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</si>
  <si>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</si>
  <si>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</si>
  <si>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</si>
  <si>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</si>
  <si>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</si>
  <si>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</si>
  <si>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</si>
  <si>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</si>
  <si>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</si>
  <si>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</si>
  <si>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</si>
  <si>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</si>
  <si>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</si>
  <si>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</si>
  <si>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</si>
  <si>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</si>
  <si>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</si>
  <si>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</si>
  <si>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</si>
  <si>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</si>
  <si>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</si>
  <si>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</si>
  <si>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</si>
  <si>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</si>
  <si>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</si>
  <si>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</si>
  <si>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</si>
  <si>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</si>
  <si>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</si>
  <si>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</si>
  <si>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</si>
  <si>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</si>
  <si>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</si>
  <si>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</si>
  <si>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</si>
  <si>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</si>
  <si>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</si>
  <si>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</si>
  <si>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</si>
  <si>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</si>
  <si>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</si>
  <si>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</si>
  <si>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</si>
  <si>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</si>
  <si>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</si>
  <si>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</si>
  <si>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</si>
  <si>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</si>
  <si>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</si>
  <si>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</si>
  <si>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</si>
  <si>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</si>
  <si>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</si>
  <si>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</si>
  <si>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</si>
  <si>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</si>
  <si>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</si>
  <si>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</si>
  <si>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</si>
  <si>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</si>
  <si>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</si>
  <si>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</si>
  <si>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</si>
  <si>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</si>
  <si>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</si>
  <si>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</si>
  <si>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</si>
  <si>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</si>
  <si>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</si>
  <si>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</si>
  <si>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</si>
  <si>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</si>
  <si>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</si>
  <si>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</si>
  <si>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</si>
  <si>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</si>
  <si>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</si>
  <si>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</si>
  <si>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</si>
  <si>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</si>
  <si>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</si>
  <si>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</si>
  <si>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</si>
  <si>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</si>
  <si>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</si>
  <si>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</si>
  <si>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</si>
  <si>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</si>
  <si>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</si>
  <si>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</si>
  <si>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</si>
  <si>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</si>
  <si>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</si>
  <si>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</si>
  <si>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</si>
  <si>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</si>
  <si>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</si>
  <si>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</si>
  <si>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</si>
  <si>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</si>
  <si>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</si>
  <si>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</si>
  <si>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</si>
  <si>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</si>
  <si>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</si>
  <si>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</si>
  <si>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</si>
  <si>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</si>
  <si>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</si>
  <si>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</si>
  <si>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</si>
  <si>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</si>
  <si>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</si>
  <si>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</si>
  <si>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</si>
  <si>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</si>
  <si>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</si>
  <si>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</si>
  <si>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</si>
  <si>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</si>
  <si>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</si>
  <si>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</si>
  <si>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</si>
  <si>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</si>
  <si>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</si>
  <si>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</si>
  <si>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</si>
  <si>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</si>
  <si>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</si>
  <si>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</si>
  <si>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</si>
  <si>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</si>
  <si>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</si>
  <si>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</si>
  <si>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</si>
  <si>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</si>
  <si>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</si>
  <si>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</si>
  <si>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</si>
  <si>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</si>
  <si>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</si>
  <si>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</si>
  <si>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</si>
  <si>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</si>
  <si>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</si>
  <si>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</si>
  <si>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</si>
  <si>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</si>
  <si>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</si>
  <si>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</si>
  <si>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</si>
  <si>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</si>
  <si>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</si>
  <si>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</si>
  <si>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</si>
  <si>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</si>
  <si>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</si>
  <si>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</si>
  <si>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</si>
  <si>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</si>
  <si>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</si>
  <si>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</si>
  <si>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</si>
  <si>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</si>
  <si>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</si>
  <si>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</si>
  <si>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</si>
  <si>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</si>
  <si>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</si>
  <si>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</si>
  <si>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</si>
  <si>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</si>
  <si>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</si>
  <si>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</si>
  <si>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</si>
  <si>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</si>
  <si>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</si>
  <si>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</si>
  <si>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</si>
  <si>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</si>
  <si>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</si>
  <si>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</si>
  <si>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</si>
  <si>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</si>
  <si>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</si>
  <si>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</si>
  <si>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</si>
  <si>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</si>
  <si>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</si>
  <si>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</si>
  <si>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</si>
  <si>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</si>
  <si>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</si>
  <si>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</si>
  <si>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</si>
  <si>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</si>
  <si>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</si>
  <si>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</si>
  <si>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</si>
  <si>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</si>
  <si>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</si>
  <si>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</si>
  <si>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</si>
  <si>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</si>
  <si>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</si>
  <si>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</si>
  <si>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</si>
  <si>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</si>
  <si>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</si>
  <si>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</si>
  <si>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</si>
  <si>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</si>
  <si>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</si>
  <si>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</si>
  <si>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</si>
  <si>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</si>
  <si>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</si>
  <si>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</si>
  <si>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</si>
  <si>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</si>
  <si>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</si>
  <si>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</si>
  <si>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</si>
  <si>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</si>
  <si>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</si>
  <si>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</si>
  <si>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</si>
  <si>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</si>
  <si>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</si>
  <si>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</si>
  <si>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</si>
  <si>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</si>
  <si>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</si>
  <si>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</si>
  <si>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</si>
  <si>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</si>
  <si>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</si>
  <si>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</si>
  <si>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</si>
  <si>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</si>
  <si>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</si>
  <si>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</si>
  <si>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</si>
  <si>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</si>
  <si>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</si>
  <si>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</si>
  <si>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</si>
  <si>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</si>
  <si>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</si>
  <si>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</si>
  <si>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</si>
  <si>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</si>
  <si>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</si>
  <si>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</si>
  <si>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</si>
  <si>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</si>
  <si>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</si>
  <si>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</si>
  <si>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</si>
  <si>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</si>
  <si>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</si>
  <si>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</si>
  <si>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</si>
  <si>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</si>
  <si>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</si>
  <si>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</si>
  <si>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</si>
  <si>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</si>
  <si>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</si>
  <si>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</si>
  <si>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</si>
  <si>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</si>
  <si>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</si>
  <si>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</si>
  <si>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</si>
  <si>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</si>
  <si>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</si>
  <si>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</si>
  <si>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</si>
  <si>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</si>
  <si>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</si>
  <si>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</si>
  <si>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</si>
  <si>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</si>
  <si>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</si>
  <si>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</si>
  <si>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</si>
  <si>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</si>
  <si>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</si>
  <si>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</si>
  <si>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</si>
  <si>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</si>
  <si>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</si>
  <si>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</si>
  <si>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</si>
  <si>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</si>
  <si>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</si>
  <si>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</si>
  <si>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</si>
  <si>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</si>
  <si>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</si>
  <si>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</si>
  <si>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</si>
  <si>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</si>
  <si>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</si>
  <si>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</si>
  <si>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</si>
  <si>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</si>
  <si>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</si>
  <si>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</si>
  <si>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</si>
  <si>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</si>
  <si>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</si>
  <si>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</si>
  <si>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</si>
  <si>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</si>
  <si>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</si>
  <si>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</si>
  <si>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</si>
  <si>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</si>
  <si>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</si>
  <si>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</si>
  <si>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</si>
  <si>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</si>
  <si>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</si>
  <si>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</si>
  <si>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</si>
  <si>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</si>
  <si>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</si>
  <si>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</si>
  <si>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</si>
  <si>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</si>
  <si>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</si>
  <si>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</si>
  <si>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</si>
  <si>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</si>
  <si>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</si>
  <si>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</si>
  <si>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</si>
  <si>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</si>
  <si>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</si>
  <si>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</si>
  <si>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</si>
  <si>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</si>
  <si>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</si>
  <si>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</si>
  <si>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</si>
  <si>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</si>
  <si>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</si>
  <si>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</si>
  <si>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</si>
  <si>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</si>
  <si>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</si>
  <si>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</si>
  <si>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</si>
  <si>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</si>
  <si>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</si>
  <si>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</si>
  <si>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</si>
  <si>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</si>
  <si>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</si>
  <si>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</si>
  <si>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</si>
  <si>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</si>
  <si>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</si>
  <si>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</si>
  <si>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</si>
  <si>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</si>
  <si>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</si>
  <si>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</si>
  <si>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</si>
  <si>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</si>
  <si>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</si>
  <si>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</si>
  <si>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</si>
  <si>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</si>
  <si>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</si>
  <si>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</si>
  <si>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</si>
  <si>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</si>
  <si>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</si>
  <si>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</si>
  <si>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</si>
  <si>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</si>
  <si>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</si>
  <si>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</si>
  <si>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</si>
  <si>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</si>
  <si>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</si>
  <si>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</si>
  <si>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</si>
  <si>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</si>
  <si>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</si>
  <si>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</si>
  <si>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</si>
  <si>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</si>
  <si>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</si>
  <si>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</si>
  <si>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</si>
  <si>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</si>
  <si>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</si>
  <si>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</si>
  <si>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</si>
  <si>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</si>
  <si>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</si>
  <si>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</si>
  <si>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</si>
  <si>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</si>
  <si>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</si>
  <si>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</si>
  <si>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</si>
  <si>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</si>
  <si>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</si>
  <si>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</si>
  <si>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</si>
  <si>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</si>
  <si>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</si>
  <si>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</si>
  <si>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</si>
  <si>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</si>
  <si>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</si>
  <si>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</si>
  <si>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</si>
  <si>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</si>
  <si>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</si>
  <si>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</si>
  <si>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</si>
  <si>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</si>
  <si>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</si>
  <si>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</si>
  <si>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</si>
  <si>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</si>
  <si>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</si>
  <si>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</si>
  <si>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</si>
  <si>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</si>
  <si>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</si>
  <si>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</si>
  <si>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</si>
  <si>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</si>
  <si>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</si>
  <si>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</si>
  <si>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</si>
  <si>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</si>
  <si>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</si>
  <si>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</si>
  <si>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</si>
  <si>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</si>
  <si>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</si>
  <si>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</si>
  <si>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</si>
  <si>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</si>
  <si>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</si>
  <si>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</si>
  <si>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</si>
  <si>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</si>
  <si>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</si>
  <si>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</si>
  <si>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</si>
  <si>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</si>
  <si>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</si>
  <si>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</si>
  <si>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</si>
  <si>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</si>
  <si>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</si>
  <si>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</si>
  <si>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</si>
  <si>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</si>
  <si>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</si>
  <si>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</si>
  <si>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</si>
  <si>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</si>
  <si>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</si>
  <si>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</si>
  <si>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</si>
  <si>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</si>
  <si>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</si>
  <si>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</si>
  <si>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</si>
  <si>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</si>
  <si>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</si>
  <si>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</si>
  <si>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</si>
  <si>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</si>
  <si>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</si>
  <si>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</si>
  <si>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</si>
  <si>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</si>
  <si>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</si>
  <si>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</si>
  <si>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</si>
  <si>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</si>
  <si>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</si>
  <si>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</si>
  <si>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</si>
  <si>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</si>
  <si>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</si>
  <si>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</si>
  <si>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</si>
  <si>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</si>
  <si>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</si>
  <si>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</si>
  <si>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</si>
  <si>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</si>
  <si>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</si>
  <si>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</si>
  <si>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</si>
  <si>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</si>
  <si>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</si>
  <si>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</si>
  <si>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</si>
  <si>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</si>
  <si>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</si>
  <si>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</si>
  <si>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</si>
  <si>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</si>
  <si>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</si>
  <si>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</si>
  <si>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</si>
  <si>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</si>
  <si>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</si>
  <si>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</si>
  <si>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</si>
  <si>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</si>
  <si>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</si>
  <si>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</si>
  <si>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</si>
  <si>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</si>
  <si>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</si>
  <si>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</si>
  <si>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</si>
  <si>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</si>
  <si>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</si>
  <si>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</si>
  <si>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</si>
  <si>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</si>
  <si>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</si>
  <si>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</si>
  <si>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</si>
  <si>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</si>
  <si>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</si>
  <si>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</si>
  <si>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</si>
  <si>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</si>
  <si>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</si>
  <si>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</si>
  <si>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</si>
  <si>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</si>
  <si>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</si>
  <si>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</si>
  <si>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</si>
  <si>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</si>
  <si>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</si>
  <si>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</si>
  <si>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</si>
  <si>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</si>
  <si>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</si>
  <si>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</si>
  <si>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</si>
  <si>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</si>
  <si>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</si>
  <si>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</si>
  <si>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</si>
  <si>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</si>
  <si>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</si>
  <si>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</si>
  <si>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</si>
  <si>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</si>
  <si>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</si>
  <si>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</si>
  <si>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</si>
  <si>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</si>
  <si>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</si>
  <si>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</si>
  <si>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</si>
  <si>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</si>
  <si>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</si>
  <si>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</si>
  <si>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</si>
  <si>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</si>
  <si>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</si>
  <si>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</si>
  <si>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</si>
  <si>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</si>
  <si>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</si>
  <si>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</si>
  <si>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</si>
  <si>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</si>
  <si>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</si>
  <si>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</si>
  <si>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</si>
  <si>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</si>
  <si>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</si>
  <si>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</si>
  <si>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</si>
  <si>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</si>
  <si>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</si>
  <si>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</si>
  <si>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</si>
  <si>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</si>
  <si>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</si>
  <si>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</si>
  <si>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</si>
  <si>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</si>
  <si>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</si>
  <si>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</si>
  <si>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</si>
  <si>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</si>
  <si>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</si>
  <si>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</si>
  <si>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</si>
  <si>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</si>
  <si>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</si>
  <si>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</si>
  <si>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</si>
  <si>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</si>
  <si>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</si>
  <si>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</si>
  <si>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</si>
  <si>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</si>
  <si>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</si>
  <si>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</si>
  <si>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</si>
  <si>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</si>
  <si>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</si>
  <si>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</si>
  <si>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</si>
  <si>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</si>
  <si>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</si>
  <si>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</si>
  <si>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</si>
  <si>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</si>
  <si>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</si>
  <si>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</si>
  <si>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</si>
  <si>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</si>
  <si>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</si>
  <si>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</si>
  <si>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</si>
  <si>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</si>
  <si>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</si>
  <si>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</si>
  <si>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</si>
  <si>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</si>
  <si>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</si>
  <si>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</si>
  <si>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</si>
  <si>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</si>
  <si>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</si>
  <si>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</si>
  <si>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</si>
  <si>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</si>
  <si>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</si>
  <si>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</si>
  <si>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</si>
  <si>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</si>
  <si>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</si>
  <si>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</si>
  <si>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</si>
  <si>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</si>
  <si>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</si>
  <si>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</si>
  <si>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</si>
  <si>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</si>
  <si>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</si>
  <si>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</si>
  <si>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</si>
  <si>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</si>
  <si>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</si>
  <si>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</si>
  <si>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</si>
  <si>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</si>
  <si>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</si>
  <si>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</si>
  <si>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</si>
  <si>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</si>
  <si>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</si>
  <si>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</si>
  <si>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</si>
  <si>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</si>
  <si>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</si>
  <si>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</si>
  <si>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</si>
  <si>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</si>
  <si>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</si>
  <si>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</si>
  <si>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</si>
  <si>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</si>
  <si>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</si>
  <si>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</si>
  <si>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</si>
  <si>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</si>
  <si>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</si>
  <si>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</si>
  <si>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</si>
  <si>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</si>
  <si>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</si>
  <si>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</si>
  <si>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</si>
  <si>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</si>
  <si>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</si>
  <si>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</si>
  <si>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</si>
  <si>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</si>
  <si>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</si>
  <si>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</si>
  <si>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</si>
  <si>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</si>
  <si>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</si>
  <si>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</si>
  <si>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</si>
  <si>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</si>
  <si>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</si>
  <si>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</si>
  <si>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</si>
  <si>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</si>
  <si>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</si>
  <si>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</si>
  <si>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</si>
  <si>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</si>
  <si>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</si>
  <si>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</si>
  <si>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</si>
  <si>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</si>
  <si>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</si>
  <si>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</si>
  <si>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</si>
  <si>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</si>
  <si>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</si>
  <si>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</si>
  <si>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</si>
  <si>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</si>
  <si>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</si>
  <si>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</si>
  <si>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</si>
  <si>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</si>
  <si>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</si>
  <si>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</si>
  <si>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</si>
  <si>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</si>
  <si>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</si>
  <si>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</si>
  <si>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</si>
  <si>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</si>
  <si>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</si>
  <si>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</si>
  <si>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</si>
  <si>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</si>
  <si>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</si>
  <si>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</si>
  <si>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</si>
  <si>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</si>
  <si>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</si>
  <si>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</si>
  <si>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</si>
  <si>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</si>
  <si>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</si>
  <si>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</si>
  <si>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</si>
  <si>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</si>
  <si>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</si>
  <si>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</si>
  <si>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</si>
  <si>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</si>
  <si>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</si>
  <si>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</si>
  <si>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</si>
  <si>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</si>
  <si>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</si>
  <si>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</si>
  <si>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</si>
  <si>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</si>
  <si>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</si>
  <si>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</si>
  <si>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</si>
  <si>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</si>
  <si>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</si>
  <si>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</si>
  <si>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</si>
  <si>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</si>
  <si>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</si>
  <si>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</si>
  <si>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</si>
  <si>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</si>
  <si>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</si>
  <si>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</si>
  <si>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</si>
  <si>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</si>
  <si>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</si>
  <si>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</si>
  <si>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</si>
  <si>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</si>
  <si>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</si>
  <si>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</si>
  <si>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</si>
  <si>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</si>
  <si>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</si>
  <si>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</si>
  <si>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</si>
  <si>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</si>
  <si>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</si>
  <si>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</si>
  <si>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</si>
  <si>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</si>
  <si>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</si>
  <si>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</si>
  <si>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</si>
  <si>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</si>
  <si>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</si>
  <si>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</si>
  <si>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</si>
  <si>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</si>
  <si>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</si>
  <si>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</si>
  <si>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</si>
  <si>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</si>
  <si>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</si>
  <si>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</si>
  <si>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</si>
  <si>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</si>
  <si>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</si>
  <si>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</si>
  <si>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</si>
  <si>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</si>
  <si>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</si>
  <si>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</si>
  <si>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</si>
  <si>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</si>
  <si>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</si>
  <si>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</si>
  <si>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</si>
  <si>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</si>
  <si>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</si>
  <si>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</si>
  <si>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</si>
  <si>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</si>
  <si>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</si>
  <si>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</si>
  <si>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</si>
  <si>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</si>
  <si>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</si>
  <si>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</si>
  <si>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</si>
  <si>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</si>
  <si>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</si>
  <si>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</si>
  <si>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</si>
  <si>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</si>
  <si>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</si>
  <si>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</si>
  <si>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</si>
  <si>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</si>
  <si>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</si>
  <si>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</si>
  <si>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</si>
  <si>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</si>
  <si>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</si>
  <si>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</si>
  <si>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</si>
  <si>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</si>
  <si>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</si>
  <si>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</si>
  <si>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</si>
  <si>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</si>
  <si>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</si>
  <si>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</si>
  <si>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</si>
  <si>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</si>
  <si>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</si>
  <si>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</si>
  <si>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</si>
  <si>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</si>
  <si>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</si>
  <si>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</si>
  <si>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</si>
  <si>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</si>
  <si>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</si>
  <si>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</si>
  <si>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</si>
  <si>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</si>
  <si>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</si>
  <si>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</si>
  <si>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</si>
  <si>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</si>
  <si>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</si>
  <si>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</si>
  <si>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</si>
  <si>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</si>
  <si>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</si>
  <si>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</si>
  <si>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</si>
  <si>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</si>
  <si>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</si>
  <si>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</si>
  <si>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</si>
  <si>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</si>
  <si>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</si>
  <si>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</si>
  <si>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</si>
  <si>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</si>
  <si>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</si>
  <si>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</si>
  <si>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</si>
  <si>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</si>
  <si>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</si>
  <si>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</si>
  <si>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</si>
  <si>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</si>
  <si>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</si>
  <si>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</si>
  <si>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</si>
  <si>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</si>
  <si>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</si>
  <si>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</si>
  <si>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</si>
  <si>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</si>
  <si>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</si>
  <si>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</si>
  <si>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</si>
  <si>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</si>
  <si>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</si>
  <si>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</si>
  <si>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</si>
  <si>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</si>
  <si>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</si>
  <si>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</si>
  <si>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</si>
  <si>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</si>
  <si>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</si>
  <si>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</si>
  <si>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</si>
  <si>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</si>
  <si>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</si>
  <si>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</si>
  <si>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</si>
  <si>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</si>
  <si>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</si>
  <si>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</si>
  <si>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</si>
  <si>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</si>
  <si>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</si>
  <si>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</si>
  <si>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</si>
  <si>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</si>
  <si>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</si>
  <si>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</si>
  <si>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</si>
  <si>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</si>
  <si>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</si>
  <si>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</si>
  <si>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</si>
  <si>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</si>
  <si>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</si>
  <si>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</si>
  <si>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</si>
  <si>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</si>
  <si>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</si>
  <si>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</si>
  <si>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</si>
  <si>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</si>
  <si>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</si>
  <si>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</si>
  <si>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</si>
  <si>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</si>
  <si>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</si>
  <si>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</si>
  <si>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</si>
  <si>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</si>
  <si>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</si>
  <si>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</si>
  <si>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</si>
  <si>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</si>
  <si>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</si>
  <si>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</si>
  <si>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</si>
  <si>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</si>
  <si>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</si>
  <si>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</si>
  <si>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</si>
  <si>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</si>
  <si>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</si>
  <si>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</si>
  <si>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</si>
  <si>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</si>
  <si>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</si>
  <si>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</si>
  <si>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</si>
  <si>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</si>
  <si>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</si>
  <si>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</si>
  <si>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</si>
  <si>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</si>
  <si>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</si>
  <si>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</si>
  <si>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</si>
  <si>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</si>
  <si>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</si>
  <si>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</si>
  <si>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</si>
  <si>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</si>
  <si>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</si>
  <si>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</si>
  <si>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</si>
  <si>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</si>
  <si>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</si>
  <si>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</si>
  <si>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</si>
  <si>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</si>
  <si>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</si>
  <si>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</si>
  <si>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</si>
  <si>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</si>
  <si>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</si>
  <si>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</si>
  <si>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</si>
  <si>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</si>
  <si>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</si>
  <si>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</si>
  <si>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</si>
  <si>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</si>
  <si>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</si>
  <si>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</si>
  <si>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</si>
  <si>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</si>
  <si>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</si>
  <si>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</si>
  <si>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</si>
  <si>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</si>
  <si>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</si>
  <si>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</si>
  <si>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</si>
  <si>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</si>
  <si>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</si>
  <si>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</si>
  <si>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</si>
  <si>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</si>
  <si>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</si>
  <si>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</si>
  <si>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</si>
  <si>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</si>
  <si>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</si>
  <si>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</si>
  <si>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</si>
  <si>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</si>
  <si>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</si>
  <si>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</si>
  <si>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</si>
  <si>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</si>
  <si>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</si>
  <si>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</si>
  <si>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</si>
  <si>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</si>
  <si>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</si>
  <si>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</si>
  <si>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</si>
  <si>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</si>
  <si>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</si>
  <si>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</si>
  <si>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</si>
  <si>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</si>
  <si>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</si>
  <si>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</si>
  <si>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</si>
  <si>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</si>
  <si>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</si>
  <si>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</si>
  <si>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</si>
  <si>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</si>
  <si>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</si>
  <si>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</si>
  <si>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</si>
  <si>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</si>
  <si>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</si>
  <si>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</si>
  <si>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</si>
  <si>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</si>
  <si>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</si>
  <si>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</si>
  <si>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</si>
  <si>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</si>
  <si>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</si>
  <si>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</si>
  <si>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</si>
  <si>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</si>
  <si>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</si>
  <si>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</si>
  <si>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</si>
  <si>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</si>
  <si>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</si>
  <si>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</si>
  <si>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</si>
  <si>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</si>
  <si>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</si>
  <si>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</si>
  <si>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</si>
  <si>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</si>
  <si>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</si>
  <si>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</si>
  <si>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</si>
  <si>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</si>
  <si>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</si>
  <si>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</si>
  <si>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</si>
  <si>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</si>
  <si>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</si>
  <si>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</si>
  <si>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</si>
  <si>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</si>
  <si>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</si>
  <si>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</si>
  <si>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</si>
  <si>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</si>
  <si>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</si>
  <si>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</si>
  <si>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</si>
  <si>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</si>
  <si>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</si>
  <si>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</si>
  <si>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</si>
  <si>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</si>
  <si>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</si>
  <si>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</si>
  <si>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</si>
  <si>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</si>
  <si>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</si>
  <si>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</si>
  <si>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</si>
  <si>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</si>
  <si>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</si>
  <si>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</si>
  <si>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</si>
  <si>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</si>
  <si>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</si>
  <si>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</si>
  <si>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</si>
  <si>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</si>
  <si>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</si>
  <si>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</si>
  <si>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</si>
  <si>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</si>
  <si>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</si>
  <si>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</si>
  <si>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</si>
  <si>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</si>
  <si>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</si>
  <si>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</si>
  <si>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</si>
  <si>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</si>
  <si>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</si>
  <si>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</si>
  <si>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</si>
  <si>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</si>
  <si>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</si>
  <si>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</si>
  <si>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</si>
  <si>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</si>
  <si>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</si>
  <si>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</si>
  <si>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</si>
  <si>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</si>
  <si>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</si>
  <si>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</si>
  <si>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</si>
  <si>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</si>
  <si>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</si>
  <si>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</si>
  <si>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</si>
  <si>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</si>
  <si>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</si>
  <si>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</si>
  <si>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</si>
  <si>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</si>
  <si>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</si>
  <si>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</si>
  <si>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</si>
  <si>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</si>
  <si>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</si>
  <si>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</si>
  <si>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</si>
  <si>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</si>
  <si>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</si>
  <si>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</si>
  <si>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</si>
  <si>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</si>
  <si>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</si>
  <si>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</si>
  <si>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</si>
  <si>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</si>
  <si>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</si>
  <si>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</si>
  <si>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</si>
  <si>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</si>
  <si>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</si>
  <si>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</si>
  <si>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</si>
  <si>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</si>
  <si>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</si>
  <si>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</si>
  <si>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</si>
  <si>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</si>
  <si>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</si>
  <si>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</si>
  <si>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</si>
  <si>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</si>
  <si>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</si>
  <si>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</si>
  <si>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</si>
  <si>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</si>
  <si>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</si>
  <si>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</si>
  <si>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</si>
  <si>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</si>
  <si>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</si>
  <si>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</si>
  <si>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</si>
  <si>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</si>
  <si>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</si>
  <si>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</si>
  <si>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</si>
  <si>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</si>
  <si>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</si>
  <si>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</si>
  <si>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</si>
  <si>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</si>
  <si>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</si>
  <si>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</si>
  <si>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</si>
  <si>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</si>
  <si>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</si>
  <si>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</si>
  <si>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</si>
  <si>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</si>
  <si>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</si>
  <si>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</si>
  <si>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</si>
  <si>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</si>
  <si>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</si>
  <si>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</si>
  <si>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</si>
  <si>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</si>
  <si>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</si>
  <si>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</si>
  <si>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</si>
  <si>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</si>
  <si>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</si>
  <si>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</si>
  <si>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</si>
  <si>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</si>
  <si>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</si>
  <si>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</si>
  <si>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</si>
  <si>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</si>
  <si>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</si>
  <si>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</si>
  <si>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</si>
  <si>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</si>
  <si>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</si>
  <si>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</si>
  <si>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</si>
  <si>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</si>
  <si>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</si>
  <si>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</si>
  <si>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</si>
  <si>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</si>
  <si>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</si>
  <si>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</si>
  <si>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</si>
  <si>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</si>
  <si>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</si>
  <si>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</si>
  <si>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</si>
  <si>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</si>
  <si>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</si>
  <si>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</si>
  <si>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</si>
  <si>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</si>
  <si>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</si>
  <si>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</si>
  <si>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</si>
  <si>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</si>
  <si>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</si>
  <si>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</si>
  <si>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</si>
  <si>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</si>
  <si>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</si>
  <si>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</si>
  <si>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</si>
  <si>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</si>
  <si>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</si>
  <si>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</si>
  <si>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</si>
  <si>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</si>
  <si>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</si>
  <si>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</si>
  <si>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</si>
  <si>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</si>
  <si>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</si>
  <si>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</si>
  <si>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</si>
  <si>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</si>
  <si>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</si>
  <si>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</si>
  <si>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</si>
  <si>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</si>
  <si>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</si>
  <si>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</si>
  <si>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</si>
  <si>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</si>
  <si>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</si>
  <si>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</si>
  <si>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</si>
  <si>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</si>
  <si>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</si>
  <si>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</si>
  <si>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</si>
  <si>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</si>
  <si>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</si>
  <si>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</si>
  <si>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</si>
  <si>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</si>
  <si>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</si>
  <si>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</si>
  <si>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</si>
  <si>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</si>
  <si>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</si>
  <si>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</si>
  <si>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</si>
  <si>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</si>
  <si>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</si>
  <si>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</si>
  <si>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</si>
  <si>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</si>
  <si>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</si>
  <si>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</si>
  <si>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</si>
  <si>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</si>
  <si>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</si>
  <si>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</si>
  <si>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</si>
  <si>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</si>
  <si>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</si>
  <si>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</si>
  <si>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</si>
  <si>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</si>
  <si>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</si>
  <si>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</si>
  <si>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</si>
  <si>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</si>
  <si>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</si>
  <si>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</si>
  <si>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</si>
  <si>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</si>
  <si>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</si>
  <si>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</si>
  <si>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</si>
  <si>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</si>
  <si>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</si>
  <si>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</si>
  <si>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</si>
  <si>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</si>
  <si>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</si>
  <si>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</si>
  <si>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</si>
  <si>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</si>
  <si>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</si>
  <si>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</si>
  <si>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</si>
  <si>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</si>
  <si>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</si>
  <si>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</si>
  <si>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</si>
  <si>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</si>
  <si>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</si>
  <si>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</si>
  <si>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</si>
  <si>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</si>
  <si>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</si>
  <si>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</si>
  <si>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</si>
  <si>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</si>
  <si>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</si>
  <si>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</si>
  <si>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</si>
  <si>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</si>
  <si>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</si>
  <si>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</si>
  <si>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</si>
  <si>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</si>
  <si>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</si>
  <si>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</si>
  <si>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</si>
  <si>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</si>
  <si>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</si>
  <si>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</si>
  <si>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</si>
  <si>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</si>
  <si>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</si>
  <si>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</si>
  <si>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</si>
  <si>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</si>
  <si>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</si>
  <si>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</si>
  <si>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</si>
  <si>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</si>
  <si>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</si>
  <si>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</si>
  <si>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</si>
  <si>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</si>
  <si>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</si>
  <si>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</si>
  <si>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</si>
  <si>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</si>
  <si>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</si>
  <si>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</si>
  <si>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</si>
  <si>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</si>
  <si>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</si>
  <si>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</si>
  <si>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</si>
  <si>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</si>
  <si>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</si>
  <si>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</si>
  <si>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</si>
  <si>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</si>
  <si>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</si>
  <si>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</si>
  <si>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</si>
  <si>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</si>
  <si>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</si>
  <si>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</si>
  <si>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</si>
  <si>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</si>
  <si>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</si>
  <si>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</si>
  <si>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</si>
  <si>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</si>
  <si>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</si>
  <si>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</si>
  <si>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</si>
  <si>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</si>
  <si>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</si>
  <si>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</si>
  <si>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</si>
  <si>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</si>
  <si>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</si>
  <si>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</si>
  <si>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</si>
  <si>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</si>
  <si>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</si>
  <si>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</si>
  <si>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</si>
  <si>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</si>
  <si>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</si>
  <si>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</si>
  <si>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</si>
  <si>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</si>
  <si>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</si>
  <si>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</si>
  <si>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</si>
  <si>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</si>
  <si>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</si>
  <si>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</si>
  <si>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</si>
  <si>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</si>
  <si>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</si>
  <si>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</si>
  <si>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</si>
  <si>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</si>
  <si>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</si>
  <si>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</si>
  <si>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</si>
  <si>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</si>
  <si>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</si>
  <si>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</si>
  <si>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</si>
  <si>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</si>
  <si>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</si>
  <si>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</si>
  <si>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</si>
  <si>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</si>
  <si>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</si>
  <si>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</si>
  <si>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</si>
  <si>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</si>
  <si>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</si>
  <si>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</si>
  <si>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</si>
  <si>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</si>
  <si>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</si>
  <si>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</si>
  <si>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</si>
  <si>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</si>
  <si>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</si>
  <si>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</si>
  <si>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</si>
  <si>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</si>
  <si>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</si>
  <si>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</si>
  <si>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</si>
  <si>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</si>
  <si>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</si>
  <si>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</si>
  <si>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</si>
  <si>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</si>
  <si>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</si>
  <si>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</si>
  <si>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</si>
  <si>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</si>
  <si>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</si>
  <si>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</si>
  <si>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</si>
  <si>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</si>
  <si>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</si>
  <si>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</si>
  <si>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</si>
  <si>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</si>
  <si>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</si>
  <si>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</si>
  <si>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</si>
  <si>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</si>
  <si>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</si>
  <si>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</si>
  <si>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</si>
  <si>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</si>
  <si>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</si>
  <si>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</si>
  <si>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</si>
  <si>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</si>
  <si>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</si>
  <si>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</si>
  <si>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</si>
  <si>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</si>
  <si>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</si>
  <si>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</si>
  <si>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</si>
  <si>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</si>
  <si>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</si>
  <si>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</si>
  <si>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</si>
  <si>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</si>
  <si>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</si>
  <si>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</si>
  <si>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</si>
  <si>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</si>
  <si>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</si>
  <si>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</si>
  <si>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</si>
  <si>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</si>
  <si>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</si>
  <si>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</si>
  <si>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</si>
  <si>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</si>
  <si>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</si>
  <si>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</si>
  <si>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</si>
  <si>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</si>
  <si>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</si>
  <si>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</si>
  <si>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</si>
  <si>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</si>
  <si>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</si>
  <si>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</si>
  <si>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</si>
  <si>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</si>
  <si>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</si>
  <si>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</si>
  <si>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</si>
  <si>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</si>
  <si>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</si>
  <si>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</si>
  <si>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</si>
  <si>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</si>
  <si>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</si>
  <si>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</si>
  <si>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</si>
  <si>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</si>
  <si>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</si>
  <si>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</si>
  <si>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</si>
  <si>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</si>
  <si>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</si>
  <si>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</si>
  <si>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</si>
  <si>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</si>
  <si>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</si>
  <si>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</si>
  <si>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</si>
  <si>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</si>
  <si>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</si>
  <si>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</si>
  <si>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</si>
  <si>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</si>
  <si>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</si>
  <si>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</si>
  <si>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</si>
  <si>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</si>
  <si>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</si>
  <si>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</si>
  <si>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</si>
  <si>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</si>
  <si>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</si>
  <si>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</si>
  <si>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</si>
  <si>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</si>
  <si>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</si>
  <si>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</si>
  <si>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</si>
  <si>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</si>
  <si>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</si>
  <si>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</si>
  <si>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</si>
  <si>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</si>
  <si>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</si>
  <si>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</si>
  <si>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</si>
  <si>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</si>
  <si>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</si>
  <si>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</si>
  <si>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</si>
  <si>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</si>
  <si>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</si>
  <si>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</si>
  <si>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</si>
  <si>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</si>
  <si>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</si>
  <si>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</si>
  <si>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</si>
  <si>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</si>
  <si>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</si>
  <si>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</si>
  <si>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</si>
  <si>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</si>
  <si>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</si>
  <si>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</si>
  <si>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</si>
  <si>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</si>
  <si>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</si>
  <si>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</si>
  <si>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</si>
  <si>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</si>
  <si>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</si>
  <si>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</si>
  <si>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</si>
  <si>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</si>
  <si>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</si>
  <si>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</si>
  <si>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</si>
  <si>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</si>
  <si>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</si>
  <si>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</si>
  <si>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</si>
  <si>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</si>
  <si>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</si>
  <si>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</si>
  <si>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</si>
  <si>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</si>
  <si>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</si>
  <si>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</si>
  <si>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</si>
  <si>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</si>
  <si>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</si>
  <si>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</si>
  <si>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</si>
  <si>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</si>
  <si>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</si>
  <si>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</si>
  <si>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</si>
  <si>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</si>
  <si>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</si>
  <si>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</si>
  <si>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</si>
  <si>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</si>
  <si>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</si>
  <si>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</si>
  <si>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</si>
  <si>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</si>
  <si>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</si>
  <si>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</si>
  <si>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</si>
  <si>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</si>
  <si>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</si>
  <si>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</si>
  <si>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</si>
  <si>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</si>
  <si>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</si>
  <si>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</si>
  <si>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</si>
  <si>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</si>
  <si>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</si>
  <si>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</si>
  <si>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</si>
  <si>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</si>
  <si>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</si>
  <si>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</si>
  <si>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</si>
  <si>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</si>
  <si>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</si>
  <si>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</si>
  <si>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</si>
  <si>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</si>
  <si>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</si>
  <si>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</si>
  <si>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</si>
  <si>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</si>
  <si>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</si>
  <si>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</si>
  <si>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</si>
  <si>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</si>
  <si>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</si>
  <si>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</si>
  <si>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</si>
  <si>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</si>
  <si>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</si>
  <si>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</si>
  <si>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</si>
  <si>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</si>
  <si>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</si>
  <si>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</si>
  <si>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</si>
  <si>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</si>
  <si>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</si>
  <si>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</si>
  <si>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</si>
  <si>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</si>
  <si>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</si>
  <si>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</si>
  <si>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</si>
  <si>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</si>
  <si>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</si>
  <si>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</si>
  <si>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</si>
  <si>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</si>
  <si>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</si>
  <si>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</si>
  <si>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</si>
  <si>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</si>
  <si>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</si>
  <si>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</si>
  <si>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</si>
  <si>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</si>
  <si>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</si>
  <si>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</si>
  <si>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</si>
  <si>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</si>
  <si>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</si>
  <si>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</si>
  <si>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</si>
  <si>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</si>
  <si>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</si>
  <si>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</si>
  <si>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</si>
  <si>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</si>
  <si>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</si>
  <si>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</si>
  <si>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</si>
  <si>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</si>
  <si>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</si>
  <si>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</si>
  <si>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</si>
  <si>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</si>
  <si>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</si>
  <si>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</si>
  <si>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</si>
  <si>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</si>
  <si>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</si>
  <si>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</si>
  <si>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</si>
  <si>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</si>
  <si>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</si>
  <si>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</si>
  <si>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</si>
  <si>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</si>
  <si>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</si>
  <si>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</si>
  <si>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</si>
  <si>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</si>
  <si>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</si>
  <si>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</si>
  <si>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</si>
  <si>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</si>
  <si>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</si>
  <si>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</si>
  <si>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</si>
  <si>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</si>
  <si>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</si>
  <si>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</si>
  <si>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</si>
  <si>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</si>
  <si>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</si>
  <si>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</si>
  <si>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</si>
  <si>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</si>
  <si>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</si>
  <si>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</si>
  <si>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</si>
  <si>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</si>
  <si>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</si>
  <si>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</si>
  <si>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</si>
  <si>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</si>
  <si>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</si>
  <si>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</si>
  <si>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</si>
  <si>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</si>
  <si>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</si>
  <si>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</si>
  <si>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</si>
  <si>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</si>
  <si>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</si>
  <si>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</si>
  <si>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</si>
  <si>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</si>
  <si>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</si>
  <si>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</si>
  <si>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</si>
  <si>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</si>
  <si>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</si>
  <si>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</si>
  <si>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</si>
  <si>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</si>
  <si>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</si>
  <si>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</si>
  <si>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</si>
  <si>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</si>
  <si>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</si>
  <si>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</si>
  <si>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</si>
  <si>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</si>
  <si>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</si>
  <si>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</si>
  <si>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</si>
  <si>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</si>
  <si>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</si>
  <si>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</si>
  <si>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</si>
  <si>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</si>
  <si>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</si>
  <si>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</si>
  <si>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</si>
  <si>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</si>
  <si>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</si>
  <si>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</si>
  <si>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</si>
  <si>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</si>
  <si>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</si>
  <si>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</si>
  <si>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</si>
  <si>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</si>
  <si>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</si>
  <si>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</si>
  <si>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</si>
  <si>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</si>
  <si>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</si>
  <si>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</si>
  <si>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</si>
  <si>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</si>
  <si>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</si>
  <si>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</si>
  <si>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</si>
  <si>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</si>
  <si>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</si>
  <si>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</si>
  <si>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</si>
  <si>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</si>
  <si>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</si>
  <si>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</si>
  <si>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</si>
  <si>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</si>
  <si>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</si>
  <si>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</si>
  <si>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</si>
  <si>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</si>
  <si>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</si>
  <si>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</si>
  <si>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</si>
  <si>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</si>
  <si>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</si>
  <si>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</si>
  <si>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</si>
  <si>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</si>
  <si>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</si>
  <si>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</si>
  <si>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</si>
  <si>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</si>
  <si>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</si>
  <si>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</si>
  <si>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</si>
  <si>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</si>
  <si>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</si>
  <si>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</si>
  <si>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</si>
  <si>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</si>
  <si>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</si>
  <si>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</si>
  <si>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</si>
  <si>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</si>
  <si>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</si>
  <si>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</si>
  <si>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</si>
  <si>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</si>
  <si>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</si>
  <si>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</si>
  <si>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</si>
  <si>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</si>
  <si>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</si>
  <si>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</si>
  <si>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</si>
  <si>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</si>
  <si>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</si>
  <si>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</si>
  <si>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</si>
  <si>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</si>
  <si>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</si>
  <si>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</si>
  <si>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</si>
  <si>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</si>
  <si>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</si>
  <si>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</si>
  <si>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</si>
  <si>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</si>
  <si>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</si>
  <si>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</si>
  <si>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</si>
  <si>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</si>
  <si>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</si>
  <si>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</si>
  <si>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</si>
  <si>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</si>
  <si>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</si>
  <si>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</si>
  <si>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</si>
  <si>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</si>
  <si>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</si>
  <si>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</si>
  <si>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</si>
  <si>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</si>
  <si>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</si>
  <si>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</si>
  <si>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</si>
  <si>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</si>
  <si>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</si>
  <si>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</si>
  <si>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</si>
  <si>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</si>
  <si>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</si>
  <si>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</si>
  <si>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</si>
  <si>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</si>
  <si>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</si>
  <si>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</si>
  <si>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</si>
  <si>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</si>
  <si>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</si>
  <si>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</si>
  <si>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</si>
  <si>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</si>
  <si>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</si>
  <si>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</si>
  <si>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</si>
  <si>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</si>
  <si>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</si>
  <si>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</si>
  <si>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</si>
  <si>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</si>
  <si>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</si>
  <si>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</si>
  <si>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</si>
  <si>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</si>
  <si>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</si>
  <si>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</si>
  <si>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</si>
  <si>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</si>
  <si>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</si>
  <si>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</si>
  <si>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</si>
  <si>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</si>
  <si>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</si>
  <si>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</si>
  <si>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</si>
  <si>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</si>
  <si>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</si>
  <si>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</si>
  <si>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</si>
  <si>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</si>
  <si>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</si>
  <si>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</si>
  <si>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</si>
  <si>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</si>
  <si>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</si>
  <si>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</si>
  <si>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</si>
  <si>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</si>
  <si>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</si>
  <si>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</si>
  <si>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</si>
  <si>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</si>
  <si>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</si>
  <si>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</si>
  <si>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</si>
  <si>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</si>
  <si>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</si>
  <si>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</si>
  <si>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</si>
  <si>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</si>
  <si>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</si>
  <si>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</si>
  <si>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</si>
  <si>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</si>
  <si>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</si>
  <si>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</si>
  <si>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</si>
  <si>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</si>
  <si>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</si>
  <si>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</si>
  <si>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</si>
  <si>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</si>
  <si>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</si>
  <si>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</si>
  <si>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</si>
  <si>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</si>
  <si>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</si>
  <si>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</si>
  <si>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</si>
  <si>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</si>
  <si>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</si>
  <si>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</si>
  <si>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</si>
  <si>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</si>
  <si>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</si>
  <si>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</si>
  <si>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</si>
  <si>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</si>
  <si>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</si>
  <si>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</si>
  <si>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</si>
  <si>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</si>
  <si>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</si>
  <si>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</si>
  <si>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</si>
  <si>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</si>
  <si>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</si>
  <si>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</si>
  <si>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</si>
  <si>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</si>
  <si>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</si>
  <si>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</si>
  <si>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</si>
  <si>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</si>
  <si>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</si>
  <si>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</si>
  <si>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</si>
  <si>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</si>
  <si>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</si>
  <si>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</si>
  <si>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</si>
  <si>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</si>
  <si>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</si>
  <si>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</si>
  <si>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</si>
  <si>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</si>
  <si>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</si>
  <si>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</si>
  <si>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</si>
  <si>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</si>
  <si>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</si>
  <si>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</si>
  <si>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</si>
  <si>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</si>
  <si>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</si>
  <si>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</si>
  <si>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</si>
  <si>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</si>
  <si>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</si>
  <si>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</si>
  <si>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</si>
  <si>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</si>
  <si>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</si>
  <si>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</si>
  <si>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</si>
  <si>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</si>
  <si>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</si>
  <si>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</si>
  <si>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</si>
  <si>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</si>
  <si>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</si>
  <si>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</si>
  <si>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</si>
  <si>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</si>
  <si>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</si>
  <si>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</si>
  <si>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</si>
  <si>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</si>
  <si>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</si>
  <si>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</si>
  <si>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</si>
  <si>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</si>
  <si>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</si>
  <si>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</si>
  <si>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</si>
  <si>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</si>
  <si>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</si>
  <si>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</si>
  <si>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</si>
  <si>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</si>
  <si>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</si>
  <si>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</si>
  <si>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</si>
  <si>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</si>
  <si>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</si>
  <si>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</si>
  <si>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</si>
  <si>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</si>
  <si>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</si>
  <si>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</si>
  <si>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</si>
  <si>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</si>
  <si>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</si>
  <si>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</si>
  <si>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</si>
  <si>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</si>
  <si>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</si>
  <si>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</si>
  <si>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</si>
  <si>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</si>
  <si>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</si>
  <si>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</si>
  <si>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</si>
  <si>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</si>
  <si>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</si>
  <si>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</si>
  <si>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</si>
  <si>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</si>
  <si>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</si>
  <si>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</si>
  <si>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</si>
  <si>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</si>
  <si>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</si>
  <si>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</si>
  <si>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</si>
  <si>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</si>
  <si>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</si>
  <si>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</si>
  <si>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</si>
  <si>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</si>
  <si>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</si>
  <si>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</si>
  <si>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</si>
  <si>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</si>
  <si>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</si>
  <si>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</si>
  <si>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</si>
  <si>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</si>
  <si>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</si>
  <si>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</si>
  <si>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</si>
  <si>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</si>
  <si>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</si>
  <si>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</si>
  <si>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</si>
  <si>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</si>
  <si>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</si>
  <si>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</si>
  <si>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</si>
  <si>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</si>
  <si>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</si>
  <si>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</si>
  <si>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</si>
  <si>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</si>
  <si>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</si>
  <si>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</si>
  <si>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</si>
  <si>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</si>
  <si>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</si>
  <si>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</si>
  <si>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</si>
  <si>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</si>
  <si>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</si>
  <si>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</si>
  <si>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</si>
  <si>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</si>
  <si>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</si>
  <si>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</si>
  <si>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</si>
  <si>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</si>
  <si>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</si>
  <si>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</si>
  <si>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</si>
  <si>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</si>
  <si>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</si>
  <si>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</si>
  <si>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</si>
  <si>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</si>
  <si>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</si>
  <si>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</si>
  <si>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</si>
  <si>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</si>
  <si>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</si>
  <si>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</si>
  <si>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</si>
  <si>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</si>
  <si>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</si>
  <si>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</si>
  <si>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</si>
  <si>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</si>
  <si>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</si>
  <si>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</si>
  <si>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</si>
  <si>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</si>
  <si>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</si>
  <si>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</si>
  <si>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</si>
  <si>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</si>
  <si>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</si>
  <si>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</si>
  <si>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</si>
  <si>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</si>
  <si>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</si>
  <si>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</si>
  <si>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</si>
  <si>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</si>
  <si>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</si>
  <si>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</si>
  <si>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</si>
  <si>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</si>
  <si>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</si>
  <si>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</si>
  <si>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</si>
  <si>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</si>
  <si>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</si>
  <si>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</si>
  <si>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</si>
  <si>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</si>
  <si>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</si>
  <si>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</si>
  <si>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</si>
  <si>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</si>
  <si>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</si>
  <si>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</si>
  <si>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</si>
  <si>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</si>
  <si>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</si>
  <si>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</si>
  <si>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</si>
  <si>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</si>
  <si>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</si>
  <si>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</si>
  <si>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</si>
  <si>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</si>
  <si>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</si>
  <si>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</si>
  <si>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</si>
  <si>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</si>
  <si>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</si>
  <si>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</si>
  <si>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</si>
  <si>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</si>
  <si>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</si>
  <si>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</si>
  <si>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</si>
  <si>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</si>
  <si>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</si>
  <si>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</si>
  <si>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</si>
  <si>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</si>
  <si>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</si>
  <si>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</si>
  <si>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</si>
  <si>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</si>
  <si>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</si>
  <si>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</si>
  <si>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</si>
  <si>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</si>
  <si>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</si>
  <si>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</si>
  <si>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</si>
  <si>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</si>
  <si>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</si>
  <si>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</si>
  <si>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</si>
  <si>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</si>
  <si>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</si>
  <si>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</si>
  <si>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</si>
  <si>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</si>
  <si>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</si>
  <si>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</si>
  <si>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</si>
  <si>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</si>
  <si>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</si>
  <si>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</si>
  <si>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</si>
  <si>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</si>
  <si>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</si>
  <si>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</si>
  <si>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</si>
  <si>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</si>
  <si>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</si>
  <si>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</si>
  <si>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</si>
  <si>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</si>
  <si>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</si>
  <si>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</si>
  <si>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</si>
  <si>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</si>
  <si>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</si>
  <si>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</si>
  <si>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</si>
  <si>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</si>
  <si>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</si>
  <si>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</si>
  <si>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</si>
  <si>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</si>
  <si>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</si>
  <si>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</si>
  <si>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</si>
  <si>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</si>
  <si>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</si>
  <si>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</si>
  <si>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</si>
  <si>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</si>
  <si>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</si>
  <si>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</si>
  <si>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</si>
  <si>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</si>
  <si>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</si>
  <si>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</si>
  <si>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</si>
  <si>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</si>
  <si>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</si>
  <si>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</si>
  <si>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</si>
  <si>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</si>
  <si>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</si>
  <si>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</si>
  <si>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</si>
  <si>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</si>
  <si>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</si>
  <si>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</si>
  <si>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</si>
  <si>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</si>
  <si>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</si>
  <si>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</si>
  <si>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</si>
  <si>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</si>
  <si>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</si>
  <si>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</si>
  <si>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</si>
  <si>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</si>
  <si>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</si>
  <si>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</si>
  <si>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</si>
  <si>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</si>
  <si>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</si>
  <si>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</si>
  <si>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</si>
  <si>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</si>
  <si>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</si>
  <si>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</si>
  <si>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</si>
  <si>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</si>
  <si>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</si>
  <si>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</si>
  <si>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</si>
  <si>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</si>
  <si>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</si>
  <si>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</si>
  <si>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</si>
  <si>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</si>
  <si>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</si>
  <si>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</si>
  <si>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</si>
  <si>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</si>
  <si>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</si>
  <si>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</si>
  <si>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</si>
  <si>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</si>
  <si>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</si>
  <si>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</si>
  <si>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</si>
  <si>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</si>
  <si>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</si>
  <si>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</si>
  <si>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</si>
  <si>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</si>
  <si>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</si>
  <si>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</si>
  <si>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</si>
  <si>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</si>
  <si>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</si>
  <si>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</si>
  <si>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</si>
  <si>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</si>
  <si>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</si>
  <si>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</si>
  <si>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</si>
  <si>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</si>
  <si>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</si>
  <si>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</si>
  <si>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</si>
  <si>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</si>
  <si>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</si>
  <si>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</si>
  <si>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</si>
  <si>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</si>
  <si>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</si>
  <si>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</si>
  <si>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</si>
  <si>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</si>
  <si>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</si>
  <si>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</si>
  <si>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</si>
  <si>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</si>
  <si>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</si>
  <si>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</si>
  <si>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</si>
  <si>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</si>
  <si>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</si>
  <si>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</si>
  <si>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</si>
  <si>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</si>
  <si>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</si>
  <si>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</si>
  <si>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</si>
  <si>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</si>
  <si>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</si>
  <si>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</si>
  <si>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</si>
  <si>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</si>
  <si>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</si>
  <si>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</si>
  <si>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</si>
  <si>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</si>
  <si>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</si>
  <si>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</si>
  <si>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</si>
  <si>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</si>
  <si>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</si>
  <si>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</si>
  <si>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</si>
  <si>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</si>
  <si>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</si>
  <si>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</si>
  <si>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</si>
  <si>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</si>
  <si>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</si>
  <si>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</si>
  <si>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</si>
  <si>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</si>
  <si>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</si>
  <si>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</si>
  <si>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</si>
  <si>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</si>
  <si>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</si>
  <si>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</si>
  <si>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</si>
  <si>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</si>
  <si>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</si>
  <si>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</si>
  <si>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</si>
  <si>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</si>
  <si>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</si>
  <si>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</si>
  <si>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</si>
  <si>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</si>
  <si>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</si>
  <si>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</si>
  <si>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</si>
  <si>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</si>
  <si>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</si>
  <si>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</si>
  <si>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</si>
  <si>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</si>
  <si>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</si>
  <si>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</si>
  <si>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</si>
  <si>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</si>
  <si>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</si>
  <si>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</si>
  <si>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</si>
  <si>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</si>
  <si>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</si>
  <si>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</si>
  <si>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</si>
  <si>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</si>
  <si>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</si>
  <si>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</si>
  <si>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</si>
  <si>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</si>
  <si>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</si>
  <si>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</si>
  <si>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</si>
  <si>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</si>
  <si>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</si>
  <si>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</si>
  <si>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</si>
  <si>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</si>
  <si>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</si>
  <si>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</si>
  <si>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</si>
  <si>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</si>
  <si>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</si>
  <si>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</si>
  <si>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</si>
  <si>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</si>
  <si>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</si>
  <si>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</si>
  <si>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</si>
  <si>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</si>
  <si>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</si>
  <si>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</si>
  <si>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</si>
  <si>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</si>
  <si>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</si>
  <si>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</si>
  <si>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</si>
  <si>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</si>
  <si>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</si>
  <si>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</si>
  <si>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</si>
  <si>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</si>
  <si>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</si>
  <si>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</si>
  <si>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</si>
  <si>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</si>
  <si>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</si>
  <si>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</si>
  <si>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</si>
  <si>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</si>
  <si>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</si>
  <si>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</si>
  <si>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</si>
  <si>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</si>
  <si>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</si>
  <si>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</si>
  <si>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</si>
  <si>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</si>
  <si>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</si>
  <si>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</si>
  <si>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</si>
  <si>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</si>
  <si>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</si>
  <si>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</si>
  <si>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</si>
  <si>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</si>
  <si>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</si>
  <si>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</si>
  <si>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</si>
  <si>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</si>
  <si>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</si>
  <si>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</si>
  <si>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</si>
  <si>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</si>
  <si>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</si>
  <si>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</si>
  <si>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</si>
  <si>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</si>
  <si>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</si>
  <si>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</si>
  <si>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</si>
  <si>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</si>
  <si>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</si>
  <si>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</si>
  <si>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</si>
  <si>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</si>
  <si>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</si>
  <si>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</si>
  <si>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</si>
  <si>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</si>
  <si>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</si>
  <si>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</si>
  <si>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</si>
  <si>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</si>
  <si>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</si>
  <si>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</si>
  <si>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</si>
  <si>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</si>
  <si>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</si>
  <si>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</si>
  <si>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</si>
  <si>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</si>
  <si>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</si>
  <si>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</si>
  <si>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</si>
  <si>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</si>
  <si>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</si>
  <si>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</si>
  <si>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</si>
  <si>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</si>
  <si>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</si>
  <si>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</si>
  <si>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</si>
  <si>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</si>
  <si>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</si>
  <si>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</si>
  <si>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</si>
  <si>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</si>
  <si>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</si>
  <si>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</si>
  <si>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</si>
  <si>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</si>
  <si>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</si>
  <si>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</si>
  <si>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</si>
  <si>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</si>
  <si>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</si>
  <si>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</si>
  <si>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</si>
  <si>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</si>
  <si>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</si>
  <si>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</si>
  <si>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</si>
  <si>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</si>
  <si>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</si>
  <si>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</si>
  <si>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</si>
  <si>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</si>
  <si>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</si>
  <si>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</si>
  <si>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</si>
  <si>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</si>
  <si>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</si>
  <si>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</si>
  <si>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</si>
  <si>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</si>
  <si>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</si>
  <si>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</si>
  <si>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</si>
  <si>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</si>
  <si>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</si>
  <si>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</si>
  <si>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</si>
  <si>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</si>
  <si>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</si>
  <si>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</si>
  <si>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</si>
  <si>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</si>
  <si>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</si>
  <si>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</si>
  <si>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</si>
  <si>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</si>
  <si>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</si>
  <si>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</si>
  <si>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</si>
  <si>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</si>
  <si>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</si>
  <si>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</si>
  <si>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</si>
  <si>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</si>
  <si>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</si>
  <si>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</si>
  <si>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</si>
  <si>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</si>
  <si>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</si>
  <si>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</si>
  <si>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</si>
  <si>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</si>
  <si>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</si>
  <si>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</si>
  <si>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</si>
  <si>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</si>
  <si>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</si>
  <si>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</si>
  <si>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</si>
  <si>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</si>
  <si>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</si>
  <si>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</si>
  <si>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</si>
  <si>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</si>
  <si>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</si>
  <si>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</si>
  <si>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</si>
  <si>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</si>
  <si>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</si>
  <si>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</si>
  <si>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</si>
  <si>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</si>
  <si>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</si>
  <si>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</si>
  <si>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</si>
  <si>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</si>
  <si>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</si>
  <si>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</si>
  <si>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</si>
  <si>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</si>
  <si>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</si>
  <si>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</si>
  <si>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</si>
  <si>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</si>
  <si>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</si>
  <si>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</si>
  <si>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</si>
  <si>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</si>
  <si>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</si>
  <si>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</si>
  <si>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</si>
  <si>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</si>
  <si>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</si>
  <si>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</si>
  <si>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</si>
  <si>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</si>
  <si>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</si>
  <si>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</si>
  <si>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</si>
  <si>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</si>
  <si>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</si>
  <si>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</si>
  <si>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</si>
  <si>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</si>
  <si>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</si>
  <si>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</si>
  <si>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</si>
  <si>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</si>
  <si>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</si>
  <si>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</si>
  <si>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</si>
  <si>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</si>
  <si>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</si>
  <si>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</si>
  <si>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</si>
  <si>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</si>
  <si>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</si>
  <si>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</si>
  <si>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</si>
  <si>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</si>
  <si>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</si>
  <si>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</si>
  <si>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</si>
  <si>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</si>
  <si>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</si>
  <si>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</si>
  <si>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</si>
  <si>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</si>
  <si>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</si>
  <si>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</si>
  <si>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</si>
  <si>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</si>
  <si>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</si>
  <si>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</si>
  <si>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</si>
  <si>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</si>
  <si>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</si>
  <si>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</si>
  <si>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</si>
  <si>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</si>
  <si>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</si>
  <si>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</si>
  <si>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</si>
  <si>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</si>
  <si>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</si>
  <si>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</si>
  <si>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</si>
  <si>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</si>
  <si>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</si>
  <si>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</si>
  <si>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</si>
  <si>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</si>
  <si>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</si>
  <si>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</si>
  <si>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</si>
  <si>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</si>
  <si>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</si>
  <si>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</si>
  <si>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</si>
  <si>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</si>
  <si>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</si>
  <si>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</si>
  <si>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</si>
  <si>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</si>
  <si>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</si>
  <si>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</si>
  <si>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</si>
  <si>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</si>
  <si>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</si>
  <si>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</si>
  <si>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</si>
  <si>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</si>
  <si>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</si>
  <si>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</si>
  <si>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</si>
  <si>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</si>
  <si>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</si>
  <si>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</si>
  <si>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</si>
  <si>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</si>
  <si>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</si>
  <si>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</si>
  <si>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</si>
  <si>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</si>
  <si>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</si>
  <si>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</si>
  <si>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</si>
  <si>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</si>
  <si>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</si>
  <si>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</si>
  <si>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</si>
  <si>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</si>
  <si>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</si>
  <si>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</si>
  <si>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</si>
  <si>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</si>
  <si>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</si>
  <si>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</si>
  <si>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</si>
  <si>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</si>
  <si>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</si>
  <si>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</si>
  <si>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</si>
  <si>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</si>
  <si>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</si>
  <si>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</si>
  <si>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</si>
  <si>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</si>
  <si>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</si>
  <si>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</si>
  <si>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</si>
  <si>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</si>
  <si>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</si>
  <si>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</si>
  <si>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</si>
  <si>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</si>
  <si>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</si>
  <si>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</si>
  <si>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</si>
  <si>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</si>
  <si>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</si>
  <si>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</si>
  <si>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</si>
  <si>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</si>
  <si>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</si>
  <si>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</si>
  <si>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</si>
  <si>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</si>
  <si>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</si>
  <si>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</si>
  <si>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</si>
  <si>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</si>
  <si>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</si>
  <si>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</si>
  <si>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</si>
  <si>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</si>
  <si>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</si>
  <si>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</si>
  <si>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</si>
  <si>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</si>
  <si>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</si>
  <si>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</si>
  <si>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</si>
  <si>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</si>
  <si>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</si>
  <si>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</si>
  <si>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</si>
  <si>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</si>
  <si>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</si>
  <si>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</si>
  <si>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</si>
  <si>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</si>
  <si>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</si>
  <si>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</si>
  <si>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</si>
  <si>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</si>
  <si>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</si>
  <si>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</si>
  <si>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</si>
  <si>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</si>
  <si>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</si>
  <si>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</si>
  <si>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</si>
  <si>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</si>
  <si>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</si>
  <si>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</si>
  <si>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</si>
  <si>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</si>
  <si>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</si>
  <si>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</si>
  <si>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</si>
  <si>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</si>
  <si>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</si>
  <si>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</si>
  <si>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</si>
  <si>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</si>
  <si>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</si>
  <si>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</si>
  <si>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</si>
  <si>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</si>
  <si>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</si>
  <si>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</si>
  <si>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</si>
  <si>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</si>
  <si>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</si>
  <si>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</si>
  <si>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</si>
  <si>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</si>
  <si>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</si>
  <si>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</si>
  <si>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</si>
  <si>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</si>
  <si>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</si>
  <si>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</si>
  <si>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</si>
  <si>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</si>
  <si>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</si>
  <si>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</si>
  <si>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</si>
  <si>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</si>
  <si>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</si>
  <si>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</si>
  <si>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</si>
  <si>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</si>
  <si>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</si>
  <si>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</si>
  <si>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</si>
  <si>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</si>
  <si>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</si>
  <si>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</si>
  <si>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</si>
  <si>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</si>
  <si>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</si>
  <si>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</si>
  <si>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</si>
  <si>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</si>
  <si>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</si>
  <si>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</si>
  <si>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</si>
  <si>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</si>
  <si>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</si>
  <si>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</si>
  <si>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</si>
  <si>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</si>
  <si>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</si>
  <si>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</si>
  <si>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</si>
  <si>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</si>
  <si>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</si>
  <si>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</si>
  <si>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</si>
  <si>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</si>
  <si>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</si>
  <si>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</si>
  <si>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</si>
  <si>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</si>
  <si>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</si>
  <si>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</si>
  <si>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</si>
  <si>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</si>
  <si>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</si>
  <si>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</si>
  <si>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</si>
  <si>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</si>
  <si>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</si>
  <si>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</si>
  <si>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</si>
  <si>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</si>
  <si>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</si>
  <si>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</si>
  <si>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</si>
  <si>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</si>
  <si>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</si>
  <si>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</si>
  <si>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</si>
  <si>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</si>
  <si>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</si>
  <si>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</si>
  <si>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</si>
  <si>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</si>
  <si>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</si>
  <si>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</si>
  <si>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</si>
  <si>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</si>
  <si>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</si>
  <si>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</si>
  <si>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</si>
  <si>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</si>
  <si>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</si>
  <si>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</si>
  <si>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</si>
  <si>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</si>
  <si>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</si>
  <si>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</si>
  <si>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</si>
  <si>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</si>
  <si>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</si>
  <si>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</si>
  <si>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</si>
  <si>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</si>
  <si>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</si>
  <si>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</si>
  <si>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</si>
  <si>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</si>
  <si>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</si>
  <si>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</si>
  <si>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</si>
  <si>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</si>
  <si>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</si>
  <si>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</si>
  <si>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</si>
  <si>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</si>
  <si>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</si>
  <si>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</si>
  <si>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</si>
  <si>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</si>
  <si>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</si>
  <si>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</si>
  <si>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</si>
  <si>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</si>
  <si>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</si>
  <si>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</si>
  <si>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</si>
  <si>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</si>
  <si>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</si>
  <si>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</si>
  <si>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</si>
  <si>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</si>
  <si>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</si>
  <si>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</si>
  <si>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</si>
  <si>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</si>
  <si>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</si>
  <si>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</si>
  <si>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</si>
  <si>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</si>
  <si>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</si>
  <si>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</si>
  <si>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</si>
  <si>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</si>
  <si>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</si>
  <si>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</si>
  <si>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</si>
  <si>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</si>
  <si>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</si>
  <si>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</si>
  <si>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</si>
  <si>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</si>
  <si>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</si>
  <si>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</si>
  <si>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</si>
  <si>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</si>
  <si>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</si>
  <si>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</si>
  <si>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</si>
  <si>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</si>
  <si>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</si>
  <si>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</si>
  <si>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</si>
  <si>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</si>
  <si>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</si>
  <si>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</si>
  <si>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</si>
  <si>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</si>
  <si>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</si>
  <si>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</si>
  <si>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</si>
  <si>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</si>
  <si>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</si>
  <si>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</si>
  <si>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</si>
  <si>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</si>
  <si>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</si>
  <si>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</si>
  <si>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</si>
  <si>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</si>
  <si>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</si>
  <si>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</si>
  <si>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</si>
  <si>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</si>
  <si>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</si>
  <si>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</si>
  <si>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</si>
  <si>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</si>
  <si>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</si>
  <si>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</si>
  <si>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</si>
  <si>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</si>
  <si>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</si>
  <si>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</si>
  <si>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</si>
  <si>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</si>
  <si>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</si>
  <si>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</si>
  <si>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</si>
  <si>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</si>
  <si>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</si>
  <si>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</si>
  <si>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</si>
  <si>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</si>
  <si>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</si>
  <si>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</si>
  <si>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</si>
  <si>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</si>
  <si>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</si>
  <si>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</si>
  <si>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</si>
  <si>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</si>
  <si>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</si>
  <si>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</si>
  <si>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</si>
  <si>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</si>
  <si>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</si>
  <si>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</si>
  <si>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</si>
  <si>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</si>
  <si>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</si>
  <si>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</si>
  <si>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</si>
  <si>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</si>
  <si>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</si>
  <si>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</si>
  <si>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</si>
  <si>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</si>
  <si>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</si>
  <si>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</si>
  <si>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</si>
  <si>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</si>
  <si>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</si>
  <si>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</si>
  <si>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</si>
  <si>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</si>
  <si>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</si>
  <si>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</si>
  <si>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</si>
  <si>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</si>
  <si>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</si>
  <si>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</si>
  <si>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</si>
  <si>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</si>
  <si>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</si>
  <si>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</si>
  <si>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</si>
  <si>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</si>
  <si>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</si>
  <si>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</si>
  <si>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</si>
  <si>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</si>
  <si>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</si>
  <si>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</si>
  <si>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</si>
  <si>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</si>
  <si>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</si>
  <si>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</si>
  <si>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</si>
  <si>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</si>
  <si>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</si>
  <si>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</si>
  <si>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</si>
  <si>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</si>
  <si>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</si>
  <si>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</si>
  <si>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</si>
  <si>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</si>
  <si>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</si>
  <si>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</si>
  <si>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</si>
  <si>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</si>
  <si>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</si>
  <si>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</si>
  <si>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</si>
  <si>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</si>
  <si>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</si>
  <si>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</si>
  <si>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</si>
  <si>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</si>
  <si>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</si>
  <si>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</si>
  <si>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</si>
  <si>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</si>
  <si>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</si>
  <si>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</si>
  <si>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</si>
  <si>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</si>
  <si>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</si>
  <si>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</si>
  <si>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</si>
  <si>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</si>
  <si>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</si>
  <si>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</si>
  <si>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</si>
  <si>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</si>
  <si>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</si>
  <si>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</si>
  <si>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</si>
  <si>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</si>
  <si>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</si>
  <si>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</si>
  <si>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</si>
  <si>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</si>
  <si>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</si>
  <si>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</si>
  <si>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</si>
  <si>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</si>
  <si>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</si>
  <si>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</si>
  <si>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</si>
  <si>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</si>
  <si>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</si>
  <si>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</si>
  <si>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</si>
  <si>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</si>
  <si>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</si>
  <si>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</si>
  <si>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</si>
  <si>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</si>
  <si>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</si>
  <si>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</si>
  <si>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</si>
  <si>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</si>
  <si>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</si>
  <si>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</si>
  <si>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</si>
  <si>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</si>
  <si>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</si>
  <si>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</si>
  <si>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</si>
  <si>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</si>
  <si>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</si>
  <si>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</si>
  <si>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</si>
  <si>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</si>
  <si>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</si>
  <si>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</si>
  <si>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</si>
  <si>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</si>
  <si>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</si>
  <si>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</si>
  <si>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</si>
  <si>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</si>
  <si>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</si>
  <si>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</si>
  <si>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</si>
  <si>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</si>
  <si>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</si>
  <si>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</si>
  <si>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</si>
  <si>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</si>
  <si>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</si>
  <si>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</si>
  <si>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</si>
  <si>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</si>
  <si>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</si>
  <si>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</si>
  <si>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</si>
  <si>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</si>
  <si>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</si>
  <si>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</si>
  <si>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</si>
  <si>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</si>
  <si>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</si>
  <si>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</si>
  <si>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</si>
  <si>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</si>
  <si>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</si>
  <si>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</si>
  <si>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</si>
  <si>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</si>
  <si>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</si>
  <si>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</si>
  <si>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</si>
  <si>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</si>
  <si>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</si>
  <si>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</si>
  <si>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</si>
  <si>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</si>
  <si>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</si>
  <si>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</si>
  <si>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</si>
  <si>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</si>
  <si>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</si>
  <si>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</si>
  <si>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</si>
  <si>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</si>
  <si>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</si>
  <si>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</si>
  <si>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</si>
  <si>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</si>
  <si>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</si>
  <si>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</si>
  <si>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</si>
  <si>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</si>
  <si>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</si>
  <si>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</si>
  <si>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</si>
  <si>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</si>
  <si>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</si>
  <si>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</si>
  <si>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</si>
  <si>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</si>
  <si>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</si>
  <si>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</si>
  <si>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</si>
  <si>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</si>
  <si>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</si>
  <si>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</si>
  <si>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</si>
  <si>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</si>
  <si>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</si>
  <si>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</si>
  <si>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</si>
  <si>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</si>
  <si>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</si>
  <si>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</si>
  <si>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</si>
  <si>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</si>
  <si>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</si>
  <si>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</si>
  <si>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</si>
  <si>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</si>
  <si>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</si>
  <si>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</si>
  <si>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</si>
  <si>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</si>
  <si>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</si>
  <si>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</si>
  <si>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</si>
  <si>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</si>
  <si>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</si>
  <si>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</si>
  <si>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</si>
  <si>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</si>
  <si>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</si>
  <si>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</si>
  <si>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</si>
  <si>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</si>
  <si>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</si>
  <si>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</si>
  <si>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</si>
  <si>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</si>
  <si>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</si>
  <si>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</si>
  <si>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</si>
  <si>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</si>
  <si>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</si>
  <si>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</si>
  <si>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</si>
  <si>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</si>
  <si>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</si>
  <si>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</si>
  <si>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</si>
  <si>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</si>
  <si>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</si>
  <si>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</si>
  <si>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</si>
  <si>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</si>
  <si>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</si>
  <si>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</si>
  <si>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</si>
  <si>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</si>
  <si>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</si>
  <si>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</si>
  <si>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</si>
  <si>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</si>
  <si>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</si>
  <si>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</si>
  <si>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</si>
  <si>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</si>
  <si>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</si>
  <si>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</si>
  <si>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</si>
  <si>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</si>
  <si>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</si>
  <si>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</si>
  <si>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</si>
  <si>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</si>
  <si>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</si>
  <si>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</si>
  <si>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</si>
  <si>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</si>
  <si>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</si>
  <si>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</si>
  <si>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</si>
  <si>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</si>
  <si>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</si>
  <si>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</si>
  <si>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</si>
  <si>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</si>
  <si>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</si>
  <si>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</si>
  <si>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</si>
  <si>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</si>
  <si>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</si>
  <si>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</si>
  <si>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</si>
  <si>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</si>
  <si>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</si>
  <si>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</si>
  <si>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</si>
  <si>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</si>
  <si>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</si>
  <si>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</si>
  <si>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</si>
  <si>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</si>
  <si>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</si>
  <si>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</si>
  <si>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</si>
  <si>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</si>
  <si>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</si>
  <si>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</si>
  <si>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</si>
  <si>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</si>
  <si>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</si>
  <si>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</si>
  <si>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</si>
  <si>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</si>
  <si>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</si>
  <si>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</si>
  <si>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</si>
  <si>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</si>
  <si>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</si>
  <si>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</si>
  <si>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</si>
  <si>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</si>
  <si>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</si>
  <si>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</si>
  <si>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</si>
  <si>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</si>
  <si>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</si>
  <si>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</si>
  <si>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</si>
  <si>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</si>
  <si>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</si>
  <si>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</si>
  <si>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</si>
  <si>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</si>
  <si>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</si>
  <si>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</si>
  <si>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</si>
  <si>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</si>
  <si>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</si>
  <si>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</si>
  <si>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</si>
  <si>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</si>
  <si>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</si>
  <si>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</si>
  <si>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</si>
  <si>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</si>
  <si>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</si>
  <si>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</si>
  <si>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</si>
  <si>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</si>
  <si>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</si>
  <si>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</si>
  <si>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</si>
  <si>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</si>
  <si>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</si>
  <si>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</si>
  <si>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</si>
  <si>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</si>
  <si>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</si>
  <si>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</si>
  <si>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</si>
  <si>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</si>
  <si>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</si>
  <si>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</si>
  <si>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</si>
  <si>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</si>
  <si>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</si>
  <si>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</si>
  <si>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</si>
  <si>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</si>
  <si>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</si>
  <si>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</si>
  <si>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</si>
  <si>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</si>
  <si>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</si>
  <si>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</si>
  <si>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</si>
  <si>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</si>
  <si>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</si>
  <si>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</si>
  <si>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</si>
  <si>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</si>
  <si>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</si>
  <si>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</si>
  <si>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</si>
  <si>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</si>
  <si>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</si>
  <si>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</si>
  <si>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</si>
  <si>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</si>
  <si>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</si>
  <si>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</si>
  <si>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</si>
  <si>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</si>
  <si>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</si>
  <si>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</si>
  <si>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</si>
  <si>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</si>
  <si>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</si>
  <si>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</si>
  <si>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</si>
  <si>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</si>
  <si>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</si>
  <si>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</si>
  <si>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</si>
  <si>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</si>
  <si>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</si>
  <si>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</si>
  <si>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</si>
  <si>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</si>
  <si>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</si>
  <si>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</si>
  <si>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</si>
  <si>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</si>
  <si>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</si>
  <si>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</si>
  <si>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</si>
  <si>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</si>
  <si>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</si>
  <si>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</si>
  <si>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</si>
  <si>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</si>
  <si>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</si>
  <si>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</si>
  <si>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</si>
  <si>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</si>
  <si>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</si>
  <si>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</si>
  <si>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</si>
  <si>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</si>
  <si>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</si>
  <si>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</si>
  <si>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</si>
  <si>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</si>
  <si>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</si>
  <si>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</si>
  <si>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</si>
  <si>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</si>
  <si>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</si>
  <si>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</si>
  <si>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</si>
  <si>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</si>
  <si>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</si>
  <si>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</si>
  <si>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</si>
  <si>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</si>
  <si>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</si>
  <si>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</si>
  <si>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</si>
  <si>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</si>
  <si>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</si>
  <si>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</si>
  <si>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</si>
  <si>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</si>
  <si>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</si>
  <si>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</si>
  <si>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</si>
  <si>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</si>
  <si>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</si>
  <si>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</si>
  <si>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</si>
  <si>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</si>
  <si>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</si>
  <si>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</si>
  <si>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</si>
  <si>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</si>
  <si>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</si>
  <si>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</si>
  <si>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</si>
  <si>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</si>
  <si>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</si>
  <si>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</si>
  <si>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</si>
  <si>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</si>
  <si>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</si>
  <si>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</si>
  <si>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</si>
  <si>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</si>
  <si>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</si>
  <si>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</si>
  <si>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</si>
  <si>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</si>
  <si>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</si>
  <si>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</si>
  <si>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</si>
  <si>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</si>
  <si>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</si>
  <si>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</si>
  <si>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</si>
  <si>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</si>
  <si>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</si>
  <si>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</si>
  <si>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</si>
  <si>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</si>
  <si>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</si>
  <si>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</si>
  <si>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</si>
  <si>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</si>
  <si>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</si>
  <si>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</si>
  <si>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</si>
  <si>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</si>
  <si>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</si>
  <si>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</si>
  <si>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</si>
  <si>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</si>
  <si>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</si>
  <si>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</si>
  <si>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</si>
  <si>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</si>
  <si>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</si>
  <si>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</si>
  <si>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</si>
  <si>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</si>
  <si>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</si>
  <si>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</si>
  <si>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</si>
  <si>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</si>
  <si>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</si>
  <si>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</si>
  <si>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</si>
  <si>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</si>
  <si>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</si>
  <si>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</si>
  <si>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</si>
  <si>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</si>
  <si>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</si>
  <si>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</si>
  <si>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</si>
  <si>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</si>
  <si>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</si>
  <si>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</si>
  <si>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</si>
  <si>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</si>
  <si>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</si>
  <si>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</si>
  <si>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</si>
  <si>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</si>
  <si>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</si>
  <si>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</si>
  <si>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</si>
  <si>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</si>
  <si>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</si>
  <si>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</si>
  <si>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</si>
  <si>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</si>
  <si>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</si>
  <si>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</si>
  <si>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</si>
  <si>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</si>
  <si>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</si>
  <si>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</si>
  <si>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</si>
  <si>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</si>
  <si>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</si>
  <si>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</si>
  <si>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</si>
  <si>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</si>
  <si>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</si>
  <si>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</si>
  <si>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</si>
  <si>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</si>
  <si>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</si>
  <si>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</si>
  <si>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</si>
  <si>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</si>
  <si>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</si>
  <si>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</si>
  <si>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</si>
  <si>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</si>
  <si>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</si>
  <si>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</si>
  <si>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</si>
  <si>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</si>
  <si>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</si>
  <si>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</si>
  <si>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</si>
  <si>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</si>
  <si>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</si>
  <si>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</si>
  <si>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</si>
  <si>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</si>
  <si>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</si>
  <si>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</si>
  <si>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</si>
  <si>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</si>
  <si>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</si>
  <si>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</si>
  <si>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</si>
  <si>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</si>
  <si>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</si>
  <si>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</si>
  <si>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</si>
  <si>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</si>
  <si>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</si>
  <si>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</si>
  <si>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</si>
  <si>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</si>
  <si>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</si>
  <si>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</si>
  <si>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</si>
  <si>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</si>
  <si>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</si>
  <si>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</si>
  <si>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</si>
  <si>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</si>
  <si>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</si>
  <si>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</si>
  <si>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</si>
  <si>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</si>
  <si>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</si>
  <si>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</si>
  <si>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</si>
  <si>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</si>
  <si>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</si>
  <si>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</si>
  <si>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</si>
  <si>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</si>
  <si>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</si>
  <si>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</si>
  <si>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</si>
  <si>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</si>
  <si>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</si>
  <si>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</si>
  <si>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</si>
  <si>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</si>
  <si>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</si>
  <si>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</si>
  <si>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</si>
  <si>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</si>
  <si>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</si>
  <si>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</si>
  <si>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</si>
  <si>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</si>
  <si>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</si>
  <si>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</si>
  <si>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</si>
  <si>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</si>
  <si>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</si>
  <si>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</si>
  <si>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</si>
  <si>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</si>
  <si>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</si>
  <si>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</si>
  <si>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</si>
  <si>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</si>
  <si>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</si>
  <si>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</si>
  <si>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</si>
  <si>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</si>
  <si>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</si>
  <si>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</si>
  <si>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</si>
  <si>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</si>
  <si>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</si>
  <si>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</si>
  <si>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</si>
  <si>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</si>
  <si>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</si>
  <si>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</si>
  <si>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</si>
  <si>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</si>
  <si>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</si>
  <si>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</si>
  <si>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</si>
  <si>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</si>
  <si>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</si>
  <si>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</si>
  <si>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</si>
  <si>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</si>
  <si>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</si>
  <si>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</si>
  <si>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</si>
  <si>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</si>
  <si>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</si>
  <si>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</si>
  <si>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</si>
  <si>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</si>
  <si>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</si>
  <si>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</si>
  <si>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</si>
  <si>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</si>
  <si>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</si>
  <si>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</si>
  <si>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</si>
  <si>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</si>
  <si>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</si>
  <si>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</si>
  <si>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</si>
  <si>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</si>
  <si>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</si>
  <si>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</si>
  <si>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</si>
  <si>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</si>
  <si>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</si>
  <si>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</si>
  <si>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</si>
  <si>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</si>
  <si>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</si>
  <si>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</si>
  <si>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</si>
  <si>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</si>
  <si>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</si>
  <si>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</si>
  <si>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</si>
  <si>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</si>
  <si>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</si>
  <si>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</si>
  <si>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</si>
  <si>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</si>
  <si>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</si>
  <si>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</si>
  <si>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</si>
  <si>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</si>
  <si>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</si>
  <si>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</si>
  <si>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</si>
  <si>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</si>
  <si>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</si>
  <si>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</si>
  <si>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</si>
  <si>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</si>
  <si>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</si>
  <si>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</si>
  <si>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</si>
  <si>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</si>
  <si>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</si>
  <si>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</si>
  <si>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</si>
  <si>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</si>
  <si>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</si>
  <si>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</si>
  <si>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</si>
  <si>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</si>
  <si>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</si>
  <si>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</si>
  <si>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</si>
  <si>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</si>
  <si>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</si>
  <si>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</si>
  <si>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</si>
  <si>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</si>
  <si>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</si>
  <si>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</si>
  <si>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</si>
  <si>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</si>
  <si>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</si>
  <si>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</si>
  <si>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</si>
  <si>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</si>
  <si>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</si>
  <si>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</si>
  <si>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</si>
  <si>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</si>
  <si>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</si>
  <si>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</si>
  <si>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</si>
  <si>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</si>
  <si>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</si>
  <si>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</si>
  <si>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</si>
  <si>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</si>
  <si>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</si>
  <si>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</si>
  <si>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</si>
  <si>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</si>
  <si>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</si>
  <si>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</si>
  <si>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</si>
  <si>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</si>
  <si>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</si>
  <si>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</si>
  <si>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</si>
  <si>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</si>
  <si>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</si>
  <si>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</si>
  <si>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</si>
  <si>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</si>
  <si>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</si>
  <si>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</si>
  <si>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</si>
  <si>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</si>
  <si>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</si>
  <si>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</si>
  <si>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</si>
  <si>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</si>
  <si>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</si>
  <si>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</si>
  <si>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</si>
  <si>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</si>
  <si>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</si>
  <si>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</si>
  <si>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</si>
  <si>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</si>
  <si>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</si>
  <si>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</si>
  <si>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</si>
  <si>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</si>
  <si>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</si>
  <si>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</si>
  <si>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</si>
  <si>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</si>
  <si>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</si>
  <si>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</si>
  <si>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</si>
  <si>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</si>
  <si>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</si>
  <si>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</si>
  <si>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</si>
  <si>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</si>
  <si>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</si>
  <si>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</si>
  <si>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</si>
  <si>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</si>
  <si>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</si>
  <si>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</si>
  <si>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</si>
  <si>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</si>
  <si>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</si>
  <si>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</si>
  <si>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</si>
  <si>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</si>
  <si>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</si>
  <si>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</si>
  <si>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</si>
  <si>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</si>
  <si>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</si>
  <si>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</si>
  <si>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</si>
  <si>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</si>
  <si>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</si>
  <si>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</si>
  <si>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</si>
  <si>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</si>
  <si>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</si>
  <si>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</si>
  <si>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</si>
  <si>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</si>
  <si>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</si>
  <si>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</si>
  <si>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</si>
  <si>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</si>
  <si>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</si>
  <si>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</si>
  <si>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</si>
  <si>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</si>
  <si>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</si>
  <si>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</si>
  <si>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</si>
  <si>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</si>
  <si>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</si>
  <si>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</si>
  <si>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</si>
  <si>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</si>
  <si>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</si>
  <si>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</si>
  <si>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</si>
  <si>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</si>
  <si>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</si>
  <si>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</si>
  <si>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</si>
  <si>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</si>
  <si>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</si>
  <si>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</si>
  <si>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</si>
  <si>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</si>
  <si>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</si>
  <si>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</si>
  <si>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</si>
  <si>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</si>
  <si>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</si>
  <si>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</si>
  <si>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</si>
  <si>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</si>
  <si>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</si>
  <si>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</si>
  <si>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</si>
  <si>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</si>
  <si>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</si>
  <si>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</si>
  <si>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</si>
  <si>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</si>
  <si>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</si>
  <si>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</si>
  <si>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</si>
  <si>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</si>
  <si>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</si>
  <si>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</si>
  <si>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</si>
  <si>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</si>
  <si>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</si>
  <si>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</si>
  <si>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</si>
  <si>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</si>
  <si>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</si>
  <si>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</si>
  <si>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</si>
  <si>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</si>
  <si>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</si>
  <si>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</si>
  <si>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</si>
  <si>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</si>
  <si>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</si>
  <si>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</si>
  <si>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</si>
  <si>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</si>
  <si>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</si>
  <si>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</si>
  <si>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</si>
  <si>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</si>
  <si>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</si>
  <si>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</si>
  <si>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</si>
  <si>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</si>
  <si>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</si>
  <si>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</si>
  <si>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</si>
  <si>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</si>
  <si>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</si>
  <si>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</si>
  <si>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</si>
  <si>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</si>
  <si>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</si>
  <si>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</si>
  <si>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</si>
  <si>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</si>
  <si>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</si>
  <si>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</si>
  <si>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</si>
  <si>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</si>
  <si>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</si>
  <si>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</si>
  <si>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</si>
  <si>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</si>
  <si>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</si>
  <si>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</si>
  <si>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</si>
  <si>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</si>
  <si>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</si>
  <si>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</si>
  <si>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</si>
  <si>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</si>
  <si>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</si>
  <si>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</si>
  <si>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</si>
  <si>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</si>
  <si>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</si>
  <si>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</si>
  <si>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</si>
  <si>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</si>
  <si>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</si>
  <si>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</si>
  <si>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</si>
  <si>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</si>
  <si>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</si>
  <si>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</si>
  <si>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</si>
  <si>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</si>
  <si>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</si>
  <si>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</si>
  <si>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</si>
  <si>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</si>
  <si>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</si>
  <si>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</si>
  <si>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</si>
  <si>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</si>
  <si>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</si>
  <si>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</si>
  <si>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</si>
  <si>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</si>
  <si>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</si>
  <si>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</si>
  <si>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</si>
  <si>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</si>
  <si>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</si>
  <si>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</si>
  <si>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</si>
  <si>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</si>
  <si>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</si>
  <si>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</si>
  <si>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</si>
  <si>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</si>
  <si>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</si>
  <si>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</si>
  <si>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</si>
  <si>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</si>
  <si>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</si>
  <si>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</si>
  <si>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</si>
  <si>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</si>
  <si>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</si>
  <si>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</si>
  <si>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</si>
  <si>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</si>
  <si>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</si>
  <si>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</si>
  <si>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</si>
  <si>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</si>
  <si>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</si>
  <si>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</si>
  <si>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</si>
  <si>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</si>
  <si>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</si>
  <si>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</si>
  <si>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</si>
  <si>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</si>
  <si>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</si>
  <si>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</si>
  <si>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</si>
  <si>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</si>
  <si>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</si>
  <si>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</si>
  <si>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</si>
  <si>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</si>
  <si>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</si>
  <si>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</si>
  <si>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</si>
  <si>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</si>
  <si>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</si>
  <si>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</si>
  <si>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</si>
  <si>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</si>
  <si>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</si>
  <si>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</si>
  <si>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</si>
  <si>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</si>
  <si>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</si>
  <si>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</si>
  <si>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</si>
  <si>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</si>
  <si>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</si>
  <si>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</si>
  <si>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</si>
  <si>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</si>
  <si>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</si>
  <si>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</si>
  <si>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</si>
  <si>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</si>
  <si>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</si>
  <si>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</si>
  <si>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</si>
  <si>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</si>
  <si>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</si>
  <si>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</si>
  <si>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</si>
  <si>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</si>
  <si>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</si>
  <si>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</si>
  <si>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</si>
  <si>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</si>
  <si>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</si>
  <si>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</si>
  <si>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</si>
  <si>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</si>
  <si>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</si>
  <si>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</si>
  <si>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</si>
  <si>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</si>
  <si>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</si>
  <si>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</si>
  <si>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</si>
  <si>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</si>
  <si>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</si>
  <si>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</si>
  <si>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</si>
  <si>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</si>
  <si>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</si>
  <si>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</si>
  <si>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</si>
  <si>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</si>
  <si>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</si>
  <si>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</si>
  <si>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</si>
  <si>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</si>
  <si>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</si>
  <si>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</si>
  <si>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</si>
  <si>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</si>
  <si>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</si>
  <si>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</si>
  <si>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</si>
  <si>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</si>
  <si>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</si>
  <si>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</si>
  <si>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</si>
  <si>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</si>
  <si>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</si>
  <si>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</si>
  <si>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</si>
  <si>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</si>
  <si>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</si>
  <si>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</si>
  <si>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</si>
  <si>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</si>
  <si>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</si>
  <si>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</si>
  <si>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</si>
  <si>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</si>
  <si>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</si>
  <si>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</si>
  <si>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</si>
  <si>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</si>
  <si>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</si>
  <si>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</si>
  <si>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</si>
  <si>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</si>
  <si>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</si>
  <si>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</si>
  <si>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</si>
  <si>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</si>
  <si>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</si>
  <si>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</si>
  <si>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</si>
  <si>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</si>
  <si>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</si>
  <si>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</si>
  <si>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</si>
  <si>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</si>
  <si>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</si>
  <si>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</si>
  <si>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</si>
  <si>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</si>
  <si>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</si>
  <si>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</si>
  <si>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</si>
  <si>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</si>
  <si>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</si>
  <si>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</si>
  <si>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</si>
  <si>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</si>
  <si>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</si>
  <si>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</si>
  <si>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</si>
  <si>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</si>
  <si>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</si>
  <si>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</si>
  <si>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</si>
  <si>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</si>
  <si>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</si>
  <si>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</si>
  <si>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</si>
  <si>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</si>
  <si>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</si>
  <si>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</si>
  <si>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</si>
  <si>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</si>
  <si>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</si>
  <si>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</si>
  <si>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</si>
  <si>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</si>
  <si>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</si>
  <si>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</si>
  <si>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</si>
  <si>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</si>
  <si>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</si>
  <si>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</si>
  <si>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</si>
  <si>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</si>
  <si>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</si>
  <si>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</si>
  <si>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</si>
  <si>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</si>
  <si>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</si>
  <si>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</si>
  <si>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</si>
  <si>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</si>
  <si>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</si>
  <si>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</si>
  <si>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</si>
  <si>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</si>
  <si>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</si>
  <si>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</si>
  <si>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</si>
  <si>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</si>
  <si>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</si>
  <si>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</si>
  <si>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</si>
  <si>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</si>
  <si>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</si>
  <si>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</si>
  <si>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</si>
  <si>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</si>
  <si>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</si>
  <si>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</si>
  <si>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</si>
  <si>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</si>
  <si>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</si>
  <si>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</si>
  <si>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</si>
  <si>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</si>
  <si>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</si>
  <si>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</si>
  <si>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</si>
  <si>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</si>
  <si>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</si>
  <si>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</si>
  <si>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</si>
  <si>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</si>
  <si>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</si>
  <si>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</si>
  <si>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</si>
  <si>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</si>
  <si>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</si>
  <si>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</si>
  <si>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</si>
  <si>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</si>
  <si>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</si>
  <si>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</si>
  <si>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</si>
  <si>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</si>
  <si>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</si>
  <si>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</si>
  <si>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</si>
  <si>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</si>
  <si>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</si>
  <si>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</si>
  <si>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</si>
  <si>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</si>
  <si>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</si>
  <si>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</si>
  <si>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</si>
  <si>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</si>
  <si>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</si>
  <si>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</si>
  <si>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</si>
  <si>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</si>
  <si>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</si>
  <si>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</si>
  <si>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</si>
  <si>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</si>
  <si>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</si>
  <si>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</si>
  <si>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</si>
  <si>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</si>
  <si>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</si>
  <si>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</si>
  <si>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</si>
  <si>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</si>
  <si>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</si>
  <si>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</si>
  <si>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</si>
  <si>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</si>
  <si>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</si>
  <si>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</si>
  <si>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</si>
  <si>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</si>
  <si>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</si>
  <si>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</si>
  <si>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</si>
  <si>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</si>
  <si>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</si>
  <si>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</si>
  <si>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</si>
  <si>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</si>
  <si>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</si>
  <si>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</si>
  <si>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</si>
  <si>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</si>
  <si>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</si>
  <si>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</si>
  <si>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</si>
  <si>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</si>
  <si>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</si>
  <si>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</si>
  <si>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</si>
  <si>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</si>
  <si>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</si>
  <si>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</si>
  <si>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</si>
  <si>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</si>
  <si>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</si>
  <si>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</si>
  <si>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</si>
  <si>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</si>
  <si>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</si>
  <si>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</si>
  <si>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</si>
  <si>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</si>
  <si>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</si>
  <si>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</si>
  <si>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</si>
  <si>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</si>
  <si>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</si>
  <si>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</si>
  <si>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</si>
  <si>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</si>
  <si>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</si>
  <si>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</si>
  <si>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</si>
  <si>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</si>
  <si>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</si>
  <si>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</si>
  <si>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</si>
  <si>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</si>
  <si>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</si>
  <si>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</si>
  <si>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</si>
  <si>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</si>
  <si>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</si>
  <si>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</si>
  <si>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</si>
  <si>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</si>
  <si>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</si>
  <si>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</si>
  <si>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</si>
  <si>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</si>
  <si>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</si>
  <si>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</si>
  <si>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</si>
  <si>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</si>
  <si>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</si>
  <si>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</si>
  <si>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</si>
  <si>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</si>
  <si>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</si>
  <si>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</si>
  <si>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</si>
  <si>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</si>
  <si>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</si>
  <si>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</si>
  <si>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</si>
  <si>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</si>
  <si>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</si>
  <si>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</si>
  <si>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</si>
  <si>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</si>
  <si>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</si>
  <si>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</si>
  <si>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</si>
  <si>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</si>
  <si>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</si>
  <si>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</si>
  <si>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</si>
  <si>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</si>
  <si>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</si>
  <si>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</si>
  <si>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</si>
  <si>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</si>
  <si>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</si>
  <si>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</si>
  <si>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</si>
  <si>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</si>
  <si>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</si>
  <si>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</si>
  <si>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</si>
  <si>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</si>
  <si>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</si>
  <si>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</si>
  <si>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</si>
  <si>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</si>
  <si>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</si>
  <si>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</si>
  <si>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</si>
  <si>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</si>
  <si>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</si>
  <si>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</si>
  <si>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</si>
  <si>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</si>
  <si>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</si>
  <si>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</si>
  <si>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</si>
  <si>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</si>
  <si>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</si>
  <si>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</si>
  <si>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</si>
  <si>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</si>
  <si>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</si>
  <si>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</si>
  <si>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</si>
  <si>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</si>
  <si>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</si>
  <si>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</si>
  <si>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</si>
  <si>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</si>
  <si>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</si>
  <si>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</si>
  <si>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</si>
  <si>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</si>
  <si>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</si>
  <si>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</si>
  <si>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</si>
  <si>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</si>
  <si>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</si>
  <si>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</si>
  <si>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</si>
  <si>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</si>
  <si>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</si>
  <si>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</si>
  <si>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</si>
  <si>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</si>
  <si>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</si>
  <si>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</si>
  <si>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</si>
  <si>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</si>
  <si>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</si>
  <si>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</si>
  <si>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</si>
  <si>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</si>
  <si>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</si>
  <si>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</si>
  <si>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</si>
  <si>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</si>
  <si>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</si>
  <si>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</si>
  <si>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</si>
  <si>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</si>
  <si>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</si>
  <si>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</si>
  <si>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</si>
  <si>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</si>
  <si>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</si>
  <si>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</si>
  <si>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</si>
  <si>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</si>
  <si>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</si>
  <si>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</si>
  <si>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</si>
  <si>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</si>
  <si>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</si>
  <si>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</si>
  <si>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</si>
  <si>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</si>
  <si>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</si>
  <si>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</si>
  <si>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</si>
  <si>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</si>
  <si>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</si>
  <si>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</si>
  <si>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</si>
  <si>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</si>
  <si>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</si>
  <si>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</si>
  <si>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</si>
  <si>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</si>
  <si>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</si>
  <si>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</si>
  <si>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</si>
  <si>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</si>
  <si>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</si>
  <si>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</si>
  <si>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</si>
  <si>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</si>
  <si>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</si>
  <si>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</si>
  <si>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</si>
  <si>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</si>
  <si>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</si>
  <si>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</si>
  <si>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</si>
  <si>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</si>
  <si>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</si>
  <si>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</si>
  <si>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</si>
  <si>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</si>
  <si>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</si>
  <si>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</si>
  <si>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</si>
  <si>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</si>
  <si>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</si>
  <si>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</si>
  <si>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</si>
  <si>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</si>
  <si>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</si>
  <si>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</si>
  <si>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</si>
  <si>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</si>
  <si>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</si>
  <si>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</si>
  <si>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</si>
  <si>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</si>
  <si>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</si>
  <si>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</si>
  <si>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</si>
  <si>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</si>
  <si>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</si>
  <si>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</si>
  <si>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</si>
  <si>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</si>
  <si>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</si>
  <si>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</si>
  <si>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</si>
  <si>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</si>
  <si>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</si>
  <si>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</si>
  <si>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</si>
  <si>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</si>
  <si>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</si>
  <si>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</si>
  <si>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</si>
  <si>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</si>
  <si>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</si>
  <si>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</si>
  <si>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</si>
  <si>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</si>
  <si>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</si>
  <si>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</si>
  <si>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</si>
  <si>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</si>
  <si>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</si>
  <si>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</si>
  <si>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</si>
  <si>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</si>
  <si>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</si>
  <si>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</si>
  <si>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</si>
  <si>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</si>
  <si>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</si>
  <si>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</si>
  <si>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</si>
  <si>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</si>
  <si>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</si>
  <si>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</si>
  <si>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</si>
  <si>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</si>
  <si>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</si>
  <si>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</si>
  <si>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</si>
  <si>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</si>
  <si>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</si>
  <si>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</si>
  <si>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</si>
  <si>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</si>
  <si>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</si>
  <si>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</si>
  <si>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</si>
  <si>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</si>
  <si>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</si>
  <si>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</si>
  <si>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</si>
  <si>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</si>
  <si>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</si>
  <si>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</si>
  <si>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</si>
  <si>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</si>
  <si>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</si>
  <si>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</si>
  <si>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</si>
  <si>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</si>
  <si>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</si>
  <si>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</si>
  <si>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</si>
  <si>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</si>
  <si>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</si>
  <si>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</si>
  <si>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</si>
  <si>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</si>
  <si>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</si>
  <si>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</si>
  <si>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</si>
  <si>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</si>
  <si>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</si>
  <si>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</si>
  <si>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</si>
  <si>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</si>
  <si>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</si>
  <si>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</si>
  <si>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</si>
  <si>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</si>
  <si>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</si>
  <si>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</si>
  <si>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</si>
  <si>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</si>
  <si>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</si>
  <si>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</si>
  <si>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</si>
  <si>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</si>
  <si>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</si>
  <si>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</si>
  <si>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</si>
  <si>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</si>
  <si>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</si>
  <si>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</si>
  <si>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</si>
  <si>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</si>
  <si>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</si>
  <si>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</si>
  <si>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</si>
  <si>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</si>
  <si>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</si>
  <si>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</si>
  <si>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</si>
  <si>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</si>
  <si>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</si>
  <si>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</si>
  <si>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</si>
  <si>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</si>
  <si>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</si>
  <si>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</si>
  <si>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</si>
  <si>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</si>
  <si>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</si>
  <si>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</si>
  <si>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</si>
  <si>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</si>
  <si>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</si>
  <si>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</si>
  <si>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</si>
  <si>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</si>
  <si>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</si>
  <si>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</si>
  <si>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</si>
  <si>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</si>
  <si>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</si>
  <si>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</si>
  <si>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</si>
  <si>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</si>
  <si>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</si>
  <si>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</si>
  <si>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</si>
  <si>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</si>
  <si>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</si>
  <si>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</si>
  <si>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</si>
  <si>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</si>
  <si>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</si>
  <si>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</si>
  <si>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</si>
  <si>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</si>
  <si>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</si>
  <si>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</si>
  <si>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</si>
  <si>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</si>
  <si>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</si>
  <si>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</si>
  <si>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</si>
  <si>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</si>
  <si>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</si>
  <si>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</si>
  <si>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</si>
  <si>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</si>
  <si>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</si>
  <si>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</si>
  <si>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</si>
  <si>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</si>
  <si>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</si>
  <si>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</si>
  <si>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</si>
  <si>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</si>
  <si>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</si>
  <si>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</si>
  <si>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</si>
  <si>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</si>
  <si>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</si>
  <si>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</si>
  <si>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</si>
  <si>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</si>
  <si>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</si>
  <si>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</si>
  <si>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</si>
  <si>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</si>
  <si>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</si>
  <si>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</si>
  <si>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</si>
  <si>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</si>
  <si>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</si>
  <si>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</si>
  <si>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</si>
  <si>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</si>
  <si>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</si>
  <si>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</si>
  <si>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</si>
  <si>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</si>
  <si>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</si>
  <si>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</si>
  <si>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</si>
  <si>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</si>
  <si>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</si>
  <si>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</si>
  <si>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</si>
  <si>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</si>
  <si>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</si>
  <si>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</si>
  <si>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</si>
  <si>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</si>
  <si>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</si>
  <si>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</si>
  <si>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</si>
  <si>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</si>
  <si>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</si>
  <si>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</si>
  <si>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</si>
  <si>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</si>
  <si>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</si>
  <si>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</si>
  <si>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</si>
  <si>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</si>
  <si>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</si>
  <si>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</si>
  <si>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</si>
  <si>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</si>
  <si>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</si>
  <si>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</si>
  <si>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</si>
  <si>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</si>
  <si>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</si>
  <si>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</si>
  <si>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</si>
  <si>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</si>
  <si>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</si>
  <si>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</si>
  <si>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</si>
  <si>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</si>
  <si>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</si>
  <si>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</si>
  <si>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</si>
  <si>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</si>
  <si>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</si>
  <si>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</si>
  <si>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</si>
  <si>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</si>
  <si>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</si>
  <si>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</si>
  <si>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</si>
  <si>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</si>
  <si>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</si>
  <si>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</si>
  <si>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</si>
  <si>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</si>
  <si>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</si>
  <si>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</si>
  <si>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</si>
  <si>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</si>
  <si>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</si>
  <si>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</si>
  <si>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</si>
  <si>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</si>
  <si>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</si>
  <si>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</si>
  <si>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</si>
  <si>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</si>
  <si>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</si>
  <si>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</si>
  <si>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</si>
  <si>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</si>
  <si>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</si>
  <si>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</si>
  <si>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</si>
  <si>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</si>
  <si>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</si>
  <si>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</si>
  <si>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</si>
  <si>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</si>
  <si>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</si>
  <si>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</si>
  <si>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</si>
  <si>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</si>
  <si>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</si>
  <si>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</si>
  <si>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</si>
  <si>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</si>
  <si>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</si>
  <si>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</si>
  <si>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</si>
  <si>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</si>
  <si>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</si>
  <si>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</si>
  <si>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</si>
  <si>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</si>
  <si>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</si>
  <si>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</si>
  <si>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</si>
  <si>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</si>
  <si>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</si>
  <si>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</si>
  <si>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</si>
  <si>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</si>
  <si>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</si>
  <si>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</si>
  <si>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</si>
  <si>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</si>
  <si>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</si>
  <si>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</si>
  <si>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</si>
  <si>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</si>
  <si>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</si>
  <si>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</si>
  <si>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</si>
  <si>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</si>
  <si>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</si>
  <si>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</si>
  <si>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</si>
  <si>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</si>
  <si>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</si>
  <si>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</si>
  <si>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</si>
  <si>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</si>
  <si>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</si>
  <si>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</si>
  <si>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</si>
  <si>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</si>
  <si>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</si>
  <si>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</si>
  <si>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</si>
  <si>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</si>
  <si>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</si>
  <si>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</si>
  <si>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</si>
  <si>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</si>
  <si>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</si>
  <si>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</si>
  <si>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</si>
  <si>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</si>
  <si>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</si>
  <si>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</si>
  <si>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</si>
  <si>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</si>
  <si>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</si>
  <si>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</si>
  <si>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</si>
  <si>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</si>
  <si>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</si>
  <si>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</si>
  <si>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</si>
  <si>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</si>
  <si>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</si>
  <si>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</si>
  <si>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</si>
  <si>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</si>
  <si>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</si>
  <si>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</si>
  <si>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</si>
  <si>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</si>
  <si>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</si>
  <si>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</si>
  <si>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</si>
  <si>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</si>
  <si>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</si>
  <si>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</si>
  <si>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</si>
  <si>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</si>
  <si>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</si>
  <si>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</si>
  <si>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</si>
  <si>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</si>
  <si>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</si>
  <si>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</si>
  <si>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</si>
  <si>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</si>
  <si>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</si>
  <si>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</si>
  <si>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</si>
  <si>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</si>
  <si>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</si>
  <si>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</si>
  <si>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</si>
  <si>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</si>
  <si>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</si>
  <si>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</si>
  <si>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</si>
  <si>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</si>
  <si>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</si>
  <si>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</si>
  <si>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</si>
  <si>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</si>
  <si>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</si>
  <si>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</si>
  <si>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</si>
  <si>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</si>
  <si>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</si>
  <si>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</si>
  <si>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</si>
  <si>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</si>
  <si>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</si>
  <si>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</si>
  <si>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</si>
  <si>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</si>
  <si>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</si>
  <si>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</si>
  <si>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</si>
  <si>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</si>
  <si>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</si>
  <si>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</si>
  <si>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</si>
  <si>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</si>
  <si>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</si>
  <si>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</si>
  <si>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</si>
  <si>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</si>
  <si>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</si>
  <si>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</si>
  <si>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</si>
  <si>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</si>
  <si>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</si>
  <si>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</si>
  <si>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</si>
  <si>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</si>
  <si>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</si>
  <si>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</si>
  <si>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</si>
  <si>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</si>
  <si>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</si>
  <si>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</si>
  <si>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</si>
  <si>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</si>
  <si>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</si>
  <si>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</si>
  <si>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</si>
  <si>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</si>
  <si>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</si>
  <si>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</si>
  <si>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</si>
  <si>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</si>
  <si>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</si>
  <si>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</si>
  <si>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</si>
  <si>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</si>
  <si>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</si>
  <si>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</si>
  <si>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</si>
  <si>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</si>
  <si>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</si>
  <si>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</si>
  <si>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</si>
  <si>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</si>
  <si>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</si>
  <si>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</si>
  <si>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</si>
  <si>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</si>
  <si>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</si>
  <si>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</si>
  <si>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</si>
  <si>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</si>
  <si>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</si>
  <si>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</si>
  <si>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</si>
  <si>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</si>
  <si>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</si>
  <si>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</si>
  <si>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</si>
  <si>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</si>
  <si>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</si>
  <si>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</si>
  <si>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</si>
  <si>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</si>
  <si>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</si>
  <si>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</si>
  <si>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</si>
  <si>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</si>
  <si>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</si>
  <si>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</si>
  <si>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</si>
  <si>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</si>
  <si>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</si>
  <si>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</si>
  <si>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</si>
  <si>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</si>
  <si>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</si>
  <si>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</si>
  <si>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</si>
  <si>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</si>
  <si>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</si>
  <si>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</si>
  <si>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</si>
  <si>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</si>
  <si>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</si>
  <si>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</si>
  <si>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</si>
  <si>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</si>
  <si>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</si>
  <si>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</si>
  <si>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</si>
  <si>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</si>
  <si>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</si>
  <si>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</si>
  <si>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</si>
  <si>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</si>
  <si>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</si>
  <si>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</si>
  <si>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</si>
  <si>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</si>
  <si>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</si>
  <si>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</si>
  <si>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</si>
  <si>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</si>
  <si>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</si>
  <si>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</si>
  <si>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</si>
  <si>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</si>
  <si>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</si>
  <si>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</si>
  <si>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</si>
  <si>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</si>
  <si>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</si>
  <si>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</si>
  <si>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</si>
  <si>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</si>
  <si>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</si>
  <si>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</si>
  <si>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</si>
  <si>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</si>
  <si>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</si>
  <si>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</si>
  <si>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</si>
  <si>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</si>
  <si>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</si>
  <si>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</si>
  <si>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</si>
  <si>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</si>
  <si>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</si>
  <si>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</si>
  <si>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</si>
  <si>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</si>
  <si>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</si>
  <si>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</si>
  <si>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</si>
  <si>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</si>
  <si>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</si>
  <si>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</si>
  <si>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</si>
  <si>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</si>
  <si>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</si>
  <si>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</si>
  <si>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</si>
  <si>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</si>
  <si>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</si>
  <si>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</si>
  <si>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</si>
  <si>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</si>
  <si>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</si>
  <si>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</si>
  <si>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</si>
  <si>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</si>
  <si>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</si>
  <si>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</si>
  <si>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</si>
  <si>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</si>
  <si>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</si>
  <si>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</si>
  <si>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</si>
  <si>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</si>
  <si>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</si>
  <si>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</si>
  <si>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</si>
  <si>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</si>
  <si>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</si>
  <si>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</si>
  <si>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</si>
  <si>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</si>
  <si>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</si>
  <si>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</si>
  <si>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</si>
  <si>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</si>
  <si>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</si>
  <si>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</si>
  <si>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</si>
  <si>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</si>
  <si>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</si>
  <si>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</si>
  <si>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</si>
  <si>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</si>
  <si>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</si>
  <si>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</si>
  <si>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</si>
  <si>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</si>
  <si>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</si>
  <si>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</si>
  <si>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</si>
  <si>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</si>
  <si>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</si>
  <si>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</si>
  <si>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</si>
  <si>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</si>
  <si>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</si>
  <si>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</si>
  <si>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</si>
  <si>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</si>
  <si>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</si>
  <si>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</si>
  <si>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</si>
  <si>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</si>
  <si>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</si>
  <si>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</si>
  <si>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</si>
  <si>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</si>
  <si>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</si>
  <si>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</si>
  <si>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</si>
  <si>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</si>
  <si>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</si>
  <si>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</si>
  <si>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</si>
  <si>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</si>
  <si>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</si>
  <si>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</si>
  <si>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</si>
  <si>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</si>
  <si>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</si>
  <si>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</si>
  <si>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</si>
  <si>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</si>
  <si>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</si>
  <si>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</si>
  <si>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</si>
  <si>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</si>
  <si>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</si>
  <si>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</si>
  <si>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</si>
  <si>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</si>
  <si>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</si>
  <si>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</si>
  <si>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</si>
  <si>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</si>
  <si>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</si>
  <si>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</si>
  <si>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</si>
  <si>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</si>
  <si>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</si>
  <si>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</si>
  <si>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</si>
  <si>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</si>
  <si>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</si>
  <si>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</si>
  <si>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</si>
  <si>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</si>
  <si>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</si>
  <si>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</si>
  <si>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</si>
  <si>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</si>
  <si>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</si>
  <si>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</si>
  <si>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</si>
  <si>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</si>
  <si>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</si>
  <si>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</si>
  <si>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</si>
  <si>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</si>
  <si>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</si>
  <si>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</si>
  <si>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</si>
  <si>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</si>
  <si>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</si>
  <si>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</si>
  <si>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</si>
  <si>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</si>
  <si>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</si>
  <si>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</si>
  <si>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</si>
  <si>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</si>
  <si>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</si>
  <si>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</si>
  <si>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</si>
  <si>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</si>
  <si>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</si>
  <si>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</si>
  <si>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</si>
  <si>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</si>
  <si>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</si>
  <si>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</si>
  <si>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</si>
  <si>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</si>
  <si>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</si>
  <si>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</si>
  <si>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</si>
  <si>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</si>
  <si>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</si>
  <si>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</si>
  <si>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</si>
  <si>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</si>
  <si>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</si>
  <si>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</si>
  <si>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</si>
  <si>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</si>
  <si>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</si>
  <si>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</si>
  <si>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</si>
  <si>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</si>
  <si>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</si>
  <si>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</si>
  <si>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</si>
  <si>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</si>
  <si>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</si>
  <si>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</si>
  <si>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</si>
  <si>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</si>
  <si>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</si>
  <si>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</si>
  <si>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</si>
  <si>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</si>
  <si>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</si>
  <si>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</si>
  <si>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</si>
  <si>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</si>
  <si>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</si>
  <si>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</si>
  <si>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</si>
  <si>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</si>
  <si>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</si>
  <si>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</si>
  <si>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</si>
  <si>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</si>
  <si>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</si>
  <si>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</si>
  <si>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</si>
  <si>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</si>
  <si>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</si>
  <si>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</si>
  <si>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</si>
  <si>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</si>
  <si>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</si>
  <si>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</si>
  <si>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</si>
  <si>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</si>
  <si>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</si>
  <si>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</si>
  <si>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</si>
  <si>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</si>
  <si>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</si>
  <si>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</si>
  <si>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</si>
  <si>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</si>
  <si>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</si>
  <si>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</si>
  <si>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</si>
  <si>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</si>
  <si>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</si>
  <si>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</si>
  <si>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</si>
  <si>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</si>
  <si>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</si>
  <si>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</si>
  <si>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</si>
  <si>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</si>
  <si>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</si>
  <si>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</si>
  <si>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</si>
  <si>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</si>
  <si>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</si>
  <si>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</si>
  <si>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</si>
  <si>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</si>
  <si>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</si>
  <si>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</si>
  <si>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</si>
  <si>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</si>
  <si>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</si>
  <si>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</si>
  <si>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</si>
  <si>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</si>
  <si>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</si>
  <si>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</si>
  <si>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</si>
  <si>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</si>
  <si>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</si>
  <si>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</si>
  <si>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</si>
  <si>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</si>
  <si>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</si>
  <si>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</si>
  <si>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</si>
  <si>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</si>
  <si>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</si>
  <si>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</si>
  <si>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</si>
  <si>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</si>
  <si>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</si>
  <si>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</si>
  <si>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</si>
  <si>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</si>
  <si>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</si>
  <si>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</si>
  <si>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</si>
  <si>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</si>
  <si>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</si>
  <si>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</si>
  <si>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</si>
  <si>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</si>
  <si>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</si>
  <si>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</si>
  <si>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</si>
  <si>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</si>
  <si>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</si>
  <si>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</si>
  <si>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</si>
  <si>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</si>
  <si>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</si>
  <si>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</si>
  <si>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</si>
  <si>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</si>
  <si>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</si>
  <si>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</si>
  <si>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</si>
  <si>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</si>
  <si>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</si>
  <si>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</si>
  <si>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</si>
  <si>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</si>
  <si>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</si>
  <si>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</si>
  <si>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</si>
  <si>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</si>
  <si>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</si>
  <si>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</si>
  <si>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</si>
  <si>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</si>
  <si>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</si>
  <si>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</si>
  <si>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</si>
  <si>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</si>
  <si>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</si>
  <si>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</si>
  <si>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</si>
  <si>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</si>
  <si>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</si>
  <si>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</si>
  <si>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</si>
  <si>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</si>
  <si>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</si>
  <si>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</si>
  <si>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</si>
  <si>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</si>
  <si>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</si>
  <si>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</si>
  <si>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</si>
  <si>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</si>
  <si>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</si>
  <si>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</si>
  <si>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</si>
  <si>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</si>
  <si>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</si>
  <si>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</si>
  <si>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</si>
  <si>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</si>
  <si>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</si>
  <si>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</si>
  <si>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</si>
  <si>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</si>
  <si>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</si>
  <si>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</si>
  <si>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</si>
  <si>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</si>
  <si>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</si>
  <si>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</si>
  <si>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</si>
  <si>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</si>
  <si>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</si>
  <si>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</si>
  <si>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</si>
  <si>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</si>
  <si>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</si>
  <si>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</si>
  <si>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</si>
  <si>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</si>
  <si>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</si>
  <si>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</si>
  <si>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</si>
  <si>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</si>
  <si>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</si>
  <si>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</si>
  <si>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</si>
  <si>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</si>
  <si>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</si>
  <si>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</si>
  <si>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</si>
  <si>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</si>
  <si>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</si>
  <si>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</si>
  <si>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</si>
  <si>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</si>
  <si>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</si>
  <si>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</si>
  <si>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</si>
  <si>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</si>
  <si>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</si>
  <si>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</si>
  <si>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</si>
  <si>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</si>
  <si>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</si>
  <si>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</si>
  <si>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</si>
  <si>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</si>
  <si>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</si>
  <si>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</si>
  <si>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</si>
  <si>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</si>
  <si>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</si>
  <si>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</si>
  <si>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</si>
  <si>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</si>
  <si>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</si>
  <si>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</si>
  <si>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</si>
  <si>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</si>
  <si>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</si>
  <si>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</si>
  <si>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</si>
  <si>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</si>
  <si>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</si>
  <si>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</si>
  <si>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</si>
  <si>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</si>
  <si>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</si>
  <si>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</si>
  <si>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</si>
  <si>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</si>
  <si>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</si>
  <si>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</si>
  <si>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</si>
  <si>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</si>
  <si>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</si>
  <si>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</si>
  <si>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</si>
  <si>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</si>
  <si>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</si>
  <si>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</si>
  <si>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</si>
  <si>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</si>
  <si>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</si>
  <si>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</si>
  <si>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</si>
  <si>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</si>
  <si>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</si>
  <si>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</si>
  <si>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</si>
  <si>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</si>
  <si>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</si>
  <si>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</si>
  <si>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</si>
  <si>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</si>
  <si>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</si>
  <si>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</si>
  <si>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</si>
  <si>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</si>
  <si>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</si>
  <si>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</si>
  <si>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</si>
  <si>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</si>
  <si>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</si>
  <si>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</si>
  <si>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</si>
  <si>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</si>
  <si>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</si>
  <si>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</si>
  <si>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</si>
  <si>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</si>
  <si>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</si>
  <si>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</si>
  <si>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</si>
  <si>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</si>
  <si>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</si>
  <si>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</si>
  <si>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</si>
  <si>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</si>
  <si>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</si>
  <si>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</si>
  <si>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</si>
  <si>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</si>
  <si>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</si>
  <si>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</si>
  <si>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</si>
  <si>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</si>
  <si>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</si>
  <si>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</si>
  <si>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</si>
  <si>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</si>
  <si>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</si>
  <si>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</si>
  <si>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</si>
  <si>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</si>
  <si>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</si>
  <si>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</si>
  <si>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</si>
  <si>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</si>
  <si>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</si>
  <si>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</si>
  <si>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</si>
  <si>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</si>
  <si>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</si>
  <si>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</si>
  <si>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</si>
  <si>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</si>
  <si>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</si>
  <si>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</si>
  <si>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</si>
  <si>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</si>
  <si>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</si>
  <si>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</si>
  <si>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</si>
  <si>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</si>
  <si>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</si>
  <si>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</si>
  <si>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</si>
  <si>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</si>
  <si>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</si>
  <si>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</si>
  <si>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</si>
  <si>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</si>
  <si>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</si>
  <si>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</si>
  <si>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</si>
  <si>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</si>
  <si>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</si>
  <si>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</si>
  <si>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</si>
  <si>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</si>
  <si>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</si>
  <si>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</si>
  <si>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</si>
  <si>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</si>
  <si>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</si>
  <si>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</si>
  <si>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</si>
  <si>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</si>
  <si>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</si>
  <si>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</si>
  <si>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</si>
  <si>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</si>
  <si>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</si>
  <si>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</si>
  <si>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</si>
  <si>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</si>
  <si>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</si>
  <si>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</si>
  <si>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</si>
  <si>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</si>
  <si>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</si>
  <si>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</si>
  <si>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</si>
  <si>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</si>
  <si>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</si>
  <si>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</si>
  <si>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</si>
  <si>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</si>
  <si>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</si>
  <si>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</si>
  <si>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</si>
  <si>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</si>
  <si>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</si>
  <si>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</si>
  <si>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</si>
  <si>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</si>
  <si>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</si>
  <si>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</si>
  <si>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</si>
  <si>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</si>
  <si>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</si>
  <si>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</si>
  <si>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</si>
  <si>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</si>
  <si>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</si>
  <si>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</si>
  <si>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</si>
  <si>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</si>
  <si>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</si>
  <si>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</si>
  <si>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</si>
  <si>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</si>
  <si>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</si>
  <si>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</si>
  <si>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</si>
  <si>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</si>
  <si>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</si>
  <si>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</si>
  <si>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</si>
  <si>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</si>
  <si>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</si>
  <si>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</si>
  <si>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</si>
  <si>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</si>
  <si>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</si>
  <si>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</si>
  <si>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</si>
  <si>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</si>
  <si>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</si>
  <si>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</si>
  <si>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</si>
  <si>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</si>
  <si>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</si>
  <si>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</si>
  <si>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</si>
  <si>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</si>
  <si>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</si>
  <si>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</si>
  <si>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</si>
  <si>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</si>
  <si>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</si>
  <si>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</si>
  <si>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</si>
  <si>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</si>
  <si>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</si>
  <si>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</si>
  <si>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</si>
  <si>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</si>
  <si>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</si>
  <si>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</si>
  <si>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</si>
  <si>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</si>
  <si>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</si>
  <si>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</si>
  <si>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</si>
  <si>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</si>
  <si>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</si>
  <si>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</si>
  <si>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</si>
  <si>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</si>
  <si>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</si>
  <si>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</si>
  <si>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</si>
  <si>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</si>
  <si>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</si>
  <si>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</si>
  <si>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</si>
  <si>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</si>
  <si>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</si>
  <si>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</si>
  <si>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</si>
  <si>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</si>
  <si>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</si>
  <si>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</si>
  <si>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</si>
  <si>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</si>
  <si>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</si>
  <si>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</si>
  <si>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</si>
  <si>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</si>
  <si>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</si>
  <si>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</si>
  <si>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</si>
  <si>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</si>
  <si>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</si>
  <si>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</si>
  <si>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</si>
  <si>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</si>
  <si>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</si>
  <si>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</si>
  <si>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</si>
  <si>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</si>
  <si>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</si>
  <si>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</si>
  <si>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</si>
  <si>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</si>
  <si>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</si>
  <si>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</si>
  <si>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</si>
  <si>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</si>
  <si>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</si>
  <si>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</si>
  <si>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</si>
  <si>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</si>
  <si>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</si>
  <si>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</si>
  <si>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</si>
  <si>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</si>
  <si>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</si>
  <si>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</si>
  <si>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</si>
  <si>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</si>
  <si>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</si>
  <si>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</si>
  <si>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</si>
  <si>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</si>
  <si>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</si>
  <si>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</si>
  <si>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</si>
  <si>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</si>
  <si>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</si>
  <si>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</si>
  <si>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</si>
  <si>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</si>
  <si>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</si>
  <si>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</si>
  <si>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</si>
  <si>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</si>
  <si>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</si>
  <si>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</si>
  <si>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</si>
  <si>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</si>
  <si>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</si>
  <si>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</si>
  <si>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</si>
  <si>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</si>
  <si>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</si>
  <si>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</si>
  <si>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</si>
  <si>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</si>
  <si>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</si>
  <si>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</si>
  <si>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</si>
  <si>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</si>
  <si>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</si>
  <si>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</si>
  <si>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</si>
  <si>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</si>
  <si>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</si>
  <si>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</si>
  <si>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</si>
  <si>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</si>
  <si>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</si>
  <si>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</si>
  <si>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</si>
  <si>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</si>
  <si>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</si>
  <si>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</si>
  <si>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</si>
  <si>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</si>
  <si>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</si>
  <si>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</si>
  <si>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</si>
  <si>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</si>
  <si>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</si>
  <si>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</si>
  <si>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</si>
  <si>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</si>
  <si>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</si>
  <si>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</si>
  <si>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</si>
  <si>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</si>
  <si>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</si>
  <si>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</si>
  <si>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</si>
  <si>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</si>
  <si>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</si>
  <si>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</si>
  <si>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</si>
  <si>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</si>
  <si>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</si>
  <si>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</si>
  <si>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</si>
  <si>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</si>
  <si>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</si>
  <si>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</si>
  <si>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</si>
  <si>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</si>
  <si>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</si>
  <si>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</si>
  <si>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</si>
  <si>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</si>
  <si>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</si>
  <si>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</si>
  <si>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</si>
  <si>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</si>
  <si>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</si>
  <si>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</si>
  <si>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</si>
  <si>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</si>
  <si>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</si>
  <si>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</si>
  <si>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</si>
  <si>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</si>
  <si>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</si>
  <si>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</si>
  <si>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</si>
  <si>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</si>
  <si>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</si>
  <si>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</si>
  <si>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</si>
  <si>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</si>
  <si>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</si>
  <si>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</si>
  <si>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</si>
  <si>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</si>
  <si>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</si>
  <si>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</si>
  <si>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</si>
  <si>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</si>
  <si>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</si>
  <si>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</si>
  <si>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</si>
  <si>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</si>
  <si>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</si>
  <si>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</si>
  <si>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</si>
  <si>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</si>
  <si>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</si>
  <si>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</si>
  <si>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</si>
  <si>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</si>
  <si>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</si>
  <si>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</si>
  <si>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</si>
  <si>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</si>
  <si>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</si>
  <si>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</si>
  <si>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</si>
  <si>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</si>
  <si>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</si>
  <si>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</si>
  <si>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</si>
  <si>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</si>
  <si>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</si>
  <si>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</si>
  <si>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</si>
  <si>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</si>
  <si>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</si>
  <si>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</si>
  <si>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</si>
  <si>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</si>
  <si>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</si>
  <si>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</si>
  <si>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</si>
  <si>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</si>
  <si>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</si>
  <si>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</si>
  <si>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</si>
  <si>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</si>
  <si>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</si>
  <si>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</si>
  <si>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</si>
  <si>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</si>
  <si>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</si>
  <si>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</si>
  <si>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</si>
  <si>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</si>
  <si>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</si>
  <si>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</si>
  <si>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</si>
  <si>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</si>
  <si>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</si>
  <si>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</si>
  <si>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</si>
  <si>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</si>
  <si>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</si>
  <si>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</si>
  <si>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</si>
  <si>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</si>
  <si>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</si>
  <si>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</si>
  <si>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</si>
  <si>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</si>
  <si>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</si>
  <si>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</si>
  <si>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</si>
  <si>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</si>
  <si>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</si>
  <si>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</si>
  <si>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</si>
  <si>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</si>
  <si>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</si>
  <si>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</si>
  <si>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</si>
  <si>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</si>
  <si>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</si>
  <si>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</si>
  <si>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</si>
  <si>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</si>
  <si>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</si>
  <si>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</si>
  <si>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</si>
  <si>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</si>
  <si>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</si>
  <si>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</si>
  <si>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</si>
  <si>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</si>
  <si>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</si>
  <si>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</si>
  <si>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</si>
  <si>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</si>
  <si>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</si>
  <si>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</si>
  <si>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</si>
  <si>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</si>
  <si>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</si>
  <si>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</si>
  <si>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</si>
  <si>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</si>
  <si>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</si>
  <si>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</si>
  <si>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</si>
  <si>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</si>
  <si>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</si>
  <si>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</si>
  <si>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</si>
  <si>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</si>
  <si>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</si>
  <si>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</si>
  <si>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</si>
  <si>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</si>
  <si>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</si>
  <si>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</si>
  <si>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</si>
  <si>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</si>
  <si>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</si>
  <si>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</si>
  <si>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</si>
  <si>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</si>
  <si>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</si>
  <si>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</si>
  <si>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</si>
  <si>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</si>
  <si>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</si>
  <si>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</si>
  <si>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</si>
  <si>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</si>
  <si>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</si>
  <si>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</si>
  <si>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</si>
  <si>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</si>
  <si>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</si>
  <si>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</si>
  <si>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</si>
  <si>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</si>
  <si>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</si>
  <si>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</si>
  <si>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</si>
  <si>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</si>
  <si>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</si>
  <si>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</si>
  <si>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</si>
  <si>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</si>
  <si>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</si>
  <si>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</si>
  <si>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</si>
  <si>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</si>
  <si>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</si>
  <si>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</si>
  <si>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</si>
  <si>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</si>
  <si>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</si>
  <si>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</si>
  <si>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</si>
  <si>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</si>
  <si>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</si>
  <si>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</si>
  <si>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</si>
  <si>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</si>
  <si>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</si>
  <si>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</si>
  <si>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</si>
  <si>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</si>
  <si>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</si>
  <si>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</si>
  <si>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</si>
  <si>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</si>
  <si>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</si>
  <si>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</si>
  <si>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</si>
  <si>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</si>
  <si>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</si>
  <si>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</si>
  <si>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</si>
  <si>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</si>
  <si>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</si>
  <si>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</si>
  <si>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</si>
  <si>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</si>
  <si>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</si>
  <si>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</si>
  <si>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</si>
  <si>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</si>
  <si>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</si>
  <si>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</si>
  <si>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</si>
  <si>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</si>
  <si>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</si>
  <si>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</si>
  <si>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</si>
  <si>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</si>
  <si>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</si>
  <si>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</si>
  <si>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</si>
  <si>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</si>
  <si>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</si>
  <si>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</si>
  <si>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</si>
  <si>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</si>
  <si>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</si>
  <si>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</si>
  <si>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</si>
  <si>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</si>
  <si>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</si>
  <si>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</si>
  <si>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</si>
  <si>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</si>
  <si>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</si>
  <si>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</si>
  <si>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</si>
  <si>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</si>
  <si>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</si>
  <si>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</si>
  <si>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</si>
  <si>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</si>
  <si>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</si>
  <si>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</si>
  <si>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</si>
  <si>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</si>
  <si>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</si>
  <si>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</si>
  <si>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</si>
  <si>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</si>
  <si>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</si>
  <si>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</si>
  <si>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</si>
  <si>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</si>
  <si>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</si>
  <si>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</si>
  <si>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</si>
  <si>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</si>
  <si>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</si>
  <si>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</si>
  <si>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</si>
  <si>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</si>
  <si>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</si>
  <si>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</si>
  <si>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</si>
  <si>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</si>
  <si>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</si>
  <si>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</si>
  <si>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</si>
  <si>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</si>
  <si>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</si>
  <si>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</si>
  <si>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</si>
  <si>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</si>
  <si>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</si>
  <si>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</si>
  <si>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</si>
  <si>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</si>
  <si>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</si>
  <si>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</si>
  <si>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</si>
  <si>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</si>
  <si>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</si>
  <si>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</si>
  <si>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</si>
  <si>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</si>
  <si>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</si>
  <si>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</si>
  <si>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</si>
  <si>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</si>
  <si>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</si>
  <si>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</si>
  <si>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</si>
  <si>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</si>
  <si>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</si>
  <si>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</si>
  <si>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</si>
  <si>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</si>
  <si>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</si>
  <si>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</si>
  <si>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</si>
  <si>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</si>
  <si>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</si>
  <si>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</si>
  <si>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</si>
  <si>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</si>
  <si>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</si>
  <si>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</si>
  <si>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</si>
  <si>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</si>
  <si>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</si>
  <si>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</si>
  <si>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</si>
  <si>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</si>
  <si>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</si>
  <si>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</si>
  <si>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</si>
  <si>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</si>
  <si>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</si>
  <si>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</si>
  <si>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</si>
  <si>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</si>
  <si>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</si>
  <si>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</si>
  <si>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</si>
  <si>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</si>
  <si>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</si>
  <si>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</si>
  <si>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</si>
  <si>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</si>
  <si>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</si>
  <si>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</si>
  <si>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</si>
  <si>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</si>
  <si>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</si>
  <si>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</si>
  <si>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</si>
  <si>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</si>
  <si>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</si>
  <si>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</si>
  <si>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</si>
  <si>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</si>
  <si>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</si>
  <si>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</si>
  <si>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</si>
  <si>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</si>
  <si>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</si>
  <si>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</si>
  <si>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</si>
  <si>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</si>
  <si>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</si>
  <si>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</si>
  <si>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</si>
  <si>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</si>
  <si>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</si>
  <si>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</si>
  <si>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</si>
  <si>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</si>
  <si>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</si>
  <si>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</si>
  <si>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</si>
  <si>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</si>
  <si>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</si>
  <si>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</si>
  <si>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</si>
  <si>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</si>
  <si>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</si>
  <si>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</si>
  <si>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</si>
  <si>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</si>
  <si>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</si>
  <si>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</si>
  <si>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</si>
  <si>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</si>
  <si>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</si>
  <si>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</si>
  <si>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</si>
  <si>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</si>
  <si>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</si>
  <si>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</si>
  <si>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</si>
  <si>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</si>
  <si>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</si>
  <si>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</si>
  <si>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</si>
  <si>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</si>
  <si>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</si>
  <si>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</si>
  <si>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</si>
  <si>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</si>
  <si>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</si>
  <si>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</si>
  <si>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</si>
  <si>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</si>
  <si>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</si>
  <si>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</si>
  <si>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</si>
  <si>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</si>
  <si>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</si>
  <si>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</si>
  <si>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</si>
  <si>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</si>
  <si>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</si>
  <si>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</si>
  <si>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</si>
  <si>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</si>
  <si>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</si>
  <si>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</si>
  <si>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</si>
  <si>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</si>
  <si>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</si>
  <si>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</si>
  <si>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</si>
  <si>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</si>
  <si>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</si>
  <si>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</si>
  <si>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</si>
  <si>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</si>
  <si>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</si>
  <si>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</si>
  <si>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</si>
  <si>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</si>
  <si>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</si>
  <si>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</si>
  <si>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</si>
  <si>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</si>
  <si>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</si>
  <si>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</si>
  <si>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</si>
  <si>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</si>
  <si>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</si>
  <si>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</si>
  <si>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</si>
  <si>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</si>
  <si>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</si>
  <si>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</si>
  <si>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</si>
  <si>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</si>
  <si>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</si>
  <si>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</si>
  <si>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</si>
  <si>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</si>
  <si>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</si>
  <si>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</si>
  <si>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</si>
  <si>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</si>
  <si>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</si>
  <si>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</si>
  <si>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</si>
  <si>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</si>
  <si>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</si>
  <si>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</si>
  <si>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</si>
  <si>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</si>
  <si>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</si>
  <si>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</si>
  <si>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</si>
  <si>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</si>
  <si>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</si>
  <si>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</si>
  <si>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</si>
  <si>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</si>
  <si>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</si>
  <si>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</si>
  <si>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</si>
  <si>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</si>
  <si>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</si>
  <si>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</si>
  <si>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</si>
  <si>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</si>
  <si>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</si>
  <si>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</si>
  <si>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</si>
  <si>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</si>
  <si>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</si>
  <si>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</si>
  <si>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</si>
  <si>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</si>
  <si>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</si>
  <si>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</si>
  <si>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</si>
  <si>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</si>
  <si>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</si>
  <si>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</si>
  <si>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</si>
  <si>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</si>
  <si>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</si>
  <si>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</si>
  <si>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</si>
  <si>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</si>
  <si>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</si>
  <si>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</si>
  <si>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</si>
  <si>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</si>
  <si>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</si>
  <si>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</si>
  <si>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</si>
  <si>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</si>
  <si>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</si>
  <si>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</si>
  <si>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</si>
  <si>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</si>
  <si>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</si>
  <si>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</si>
  <si>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</si>
  <si>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</si>
  <si>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</si>
  <si>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</si>
  <si>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</si>
  <si>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</si>
  <si>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</si>
  <si>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</si>
  <si>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</si>
  <si>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</si>
  <si>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</si>
  <si>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</si>
  <si>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</si>
  <si>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</si>
  <si>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</si>
  <si>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</si>
  <si>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</si>
  <si>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</si>
  <si>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</si>
  <si>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</si>
  <si>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</si>
  <si>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</si>
  <si>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</si>
  <si>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</si>
  <si>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</si>
  <si>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</si>
  <si>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</si>
  <si>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</si>
  <si>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</si>
  <si>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</si>
  <si>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</si>
  <si>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</si>
  <si>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</si>
  <si>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</si>
  <si>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</si>
  <si>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</si>
  <si>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</si>
  <si>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</si>
  <si>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</si>
  <si>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</si>
  <si>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</si>
  <si>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</si>
  <si>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</si>
  <si>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</si>
  <si>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</si>
  <si>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</si>
  <si>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</si>
  <si>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</si>
  <si>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</si>
  <si>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</si>
  <si>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</si>
  <si>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</si>
  <si>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</si>
  <si>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</si>
  <si>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</si>
  <si>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</si>
  <si>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</si>
  <si>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</si>
  <si>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</si>
  <si>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</si>
  <si>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</si>
  <si>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</si>
  <si>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</si>
  <si>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</si>
  <si>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</si>
  <si>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</si>
  <si>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</si>
  <si>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</si>
  <si>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</si>
  <si>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</si>
  <si>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</si>
  <si>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</si>
  <si>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</si>
  <si>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</si>
  <si>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</si>
  <si>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</si>
  <si>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</si>
  <si>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</si>
  <si>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</si>
  <si>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</si>
  <si>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</si>
  <si>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</si>
  <si>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</si>
  <si>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</si>
  <si>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</si>
  <si>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</si>
  <si>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</si>
  <si>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</si>
  <si>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</si>
  <si>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</si>
  <si>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</si>
  <si>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</si>
  <si>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</si>
  <si>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</si>
  <si>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</si>
  <si>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</si>
  <si>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</si>
  <si>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</si>
  <si>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</si>
  <si>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</si>
  <si>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</si>
  <si>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</si>
  <si>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</si>
  <si>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</si>
  <si>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</si>
  <si>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</si>
  <si>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</si>
  <si>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</si>
  <si>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</si>
  <si>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</si>
  <si>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</si>
  <si>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</si>
  <si>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</si>
  <si>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</si>
  <si>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</si>
  <si>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</si>
  <si>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</si>
  <si>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</si>
  <si>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</si>
  <si>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</si>
  <si>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</si>
  <si>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</si>
  <si>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</si>
  <si>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</si>
  <si>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</si>
  <si>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</si>
  <si>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</si>
  <si>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</si>
  <si>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</si>
  <si>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</si>
  <si>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</si>
  <si>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</si>
  <si>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</si>
  <si>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</si>
  <si>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</si>
  <si>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</si>
  <si>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</si>
  <si>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</si>
  <si>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</si>
  <si>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</si>
  <si>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</si>
  <si>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</si>
  <si>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</si>
  <si>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</si>
  <si>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</si>
  <si>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</si>
  <si>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</si>
  <si>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</si>
  <si>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</si>
  <si>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</si>
  <si>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</si>
  <si>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</si>
  <si>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</si>
  <si>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</si>
  <si>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</si>
  <si>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</si>
  <si>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</si>
  <si>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</si>
  <si>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</si>
  <si>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</si>
  <si>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</si>
  <si>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</si>
  <si>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</si>
  <si>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</si>
  <si>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</si>
  <si>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</si>
  <si>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</si>
  <si>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</si>
  <si>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</si>
  <si>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</si>
  <si>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</si>
  <si>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</si>
  <si>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</si>
  <si>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</si>
  <si>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</si>
  <si>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</si>
  <si>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</si>
  <si>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</si>
  <si>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</si>
  <si>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</si>
  <si>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</si>
  <si>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</si>
  <si>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</si>
  <si>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</si>
  <si>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</si>
  <si>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</si>
  <si>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</si>
  <si>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</si>
  <si>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</si>
  <si>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</si>
  <si>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</si>
  <si>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</si>
  <si>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</si>
  <si>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</si>
  <si>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</si>
  <si>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</si>
  <si>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</si>
  <si>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</si>
  <si>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</si>
  <si>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</si>
  <si>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</si>
  <si>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</si>
  <si>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</si>
  <si>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</si>
  <si>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</si>
  <si>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</si>
  <si>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</si>
  <si>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</si>
  <si>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</si>
  <si>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</si>
  <si>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</si>
  <si>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</si>
  <si>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</si>
  <si>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</si>
  <si>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</si>
  <si>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</si>
  <si>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</si>
  <si>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</si>
  <si>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</si>
  <si>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</si>
  <si>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</si>
  <si>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</si>
  <si>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</si>
  <si>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</si>
  <si>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</si>
  <si>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</si>
  <si>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</si>
  <si>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</si>
  <si>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</si>
  <si>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</si>
  <si>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</si>
  <si>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</si>
  <si>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</si>
  <si>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</si>
  <si>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</si>
  <si>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</si>
  <si>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</si>
  <si>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</si>
  <si>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</si>
  <si>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</si>
  <si>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</si>
  <si>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</si>
  <si>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</si>
  <si>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</si>
  <si>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</si>
  <si>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</si>
  <si>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</si>
  <si>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</si>
  <si>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</si>
  <si>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</si>
  <si>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</si>
  <si>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</si>
  <si>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</si>
  <si>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</si>
  <si>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</si>
  <si>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</si>
  <si>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</si>
  <si>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</si>
  <si>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</si>
  <si>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</si>
  <si>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</si>
  <si>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</si>
  <si>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</si>
  <si>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</si>
  <si>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</si>
  <si>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</si>
  <si>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</si>
  <si>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</si>
  <si>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</si>
  <si>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</si>
  <si>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</si>
  <si>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</si>
  <si>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</si>
  <si>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</si>
  <si>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</si>
  <si>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</si>
  <si>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</si>
  <si>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</si>
  <si>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</si>
  <si>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</si>
  <si>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</si>
  <si>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</si>
  <si>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</si>
  <si>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</si>
  <si>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</si>
  <si>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</si>
  <si>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</si>
  <si>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</si>
  <si>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</si>
  <si>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</si>
  <si>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</si>
  <si>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</si>
  <si>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</si>
  <si>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</si>
  <si>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</si>
  <si>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</si>
  <si>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</si>
  <si>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</si>
  <si>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</si>
  <si>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</si>
  <si>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</si>
  <si>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</si>
  <si>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</si>
  <si>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</si>
  <si>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</si>
  <si>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</si>
  <si>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</si>
  <si>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</si>
  <si>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</si>
  <si>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</si>
  <si>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</si>
  <si>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</si>
  <si>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</si>
  <si>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</si>
  <si>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</si>
  <si>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</si>
  <si>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</si>
  <si>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</si>
  <si>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</si>
  <si>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</si>
  <si>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</si>
  <si>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</si>
  <si>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</si>
  <si>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</si>
  <si>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</si>
  <si>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</si>
  <si>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</si>
  <si>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</si>
  <si>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</si>
  <si>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</si>
  <si>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</si>
  <si>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</si>
  <si>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</si>
  <si>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</si>
  <si>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</si>
  <si>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</si>
  <si>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</si>
  <si>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</si>
  <si>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</si>
  <si>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</si>
  <si>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</si>
  <si>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</si>
  <si>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</si>
  <si>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</si>
  <si>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</si>
  <si>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</si>
  <si>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</si>
  <si>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</si>
  <si>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</si>
  <si>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</si>
  <si>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</si>
  <si>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</si>
  <si>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</si>
  <si>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</si>
  <si>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</si>
  <si>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</si>
  <si>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</si>
  <si>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</si>
  <si>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</si>
  <si>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</si>
  <si>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</si>
  <si>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</si>
  <si>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</si>
  <si>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</si>
  <si>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</si>
  <si>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</si>
  <si>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</si>
  <si>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</si>
  <si>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</si>
  <si>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</si>
  <si>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</si>
  <si>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</si>
  <si>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</si>
  <si>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</si>
  <si>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</si>
  <si>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</si>
  <si>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</si>
  <si>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</si>
  <si>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</si>
  <si>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</si>
  <si>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</si>
  <si>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</si>
  <si>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</si>
  <si>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</si>
  <si>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</si>
  <si>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</si>
  <si>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</si>
  <si>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</si>
  <si>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</si>
  <si>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</si>
  <si>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</si>
  <si>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</si>
  <si>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</si>
  <si>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</si>
  <si>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</si>
  <si>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</si>
  <si>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</si>
  <si>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</si>
  <si>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</si>
  <si>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</si>
  <si>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</si>
  <si>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</si>
  <si>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</si>
  <si>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</si>
  <si>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</si>
  <si>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</si>
  <si>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</si>
  <si>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</si>
  <si>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</si>
  <si>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</si>
  <si>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</si>
  <si>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</si>
  <si>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</si>
  <si>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</si>
  <si>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</si>
  <si>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</si>
  <si>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</si>
  <si>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</si>
  <si>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</si>
  <si>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</si>
  <si>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</si>
  <si>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</si>
  <si>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</si>
  <si>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</si>
  <si>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</si>
  <si>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</si>
  <si>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</si>
  <si>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</si>
  <si>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</si>
  <si>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</si>
  <si>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</si>
  <si>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</si>
  <si>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</si>
  <si>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</si>
  <si>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</si>
  <si>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</si>
  <si>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</si>
  <si>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</si>
  <si>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</si>
  <si>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</si>
  <si>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</si>
  <si>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</si>
  <si>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</si>
  <si>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</si>
  <si>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</si>
  <si>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</si>
  <si>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</si>
  <si>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</si>
  <si>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</si>
  <si>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</si>
  <si>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</si>
  <si>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</si>
  <si>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</si>
  <si>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</si>
  <si>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</si>
  <si>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</si>
  <si>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</si>
  <si>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</si>
  <si>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</si>
  <si>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</si>
  <si>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</si>
  <si>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</si>
  <si>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</si>
  <si>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</si>
  <si>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</si>
  <si>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</si>
  <si>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</si>
  <si>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</si>
  <si>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</si>
  <si>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</si>
  <si>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</si>
  <si>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</si>
  <si>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</si>
  <si>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</si>
  <si>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</si>
  <si>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</si>
  <si>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</si>
  <si>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</si>
  <si>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</si>
  <si>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</si>
  <si>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</si>
  <si>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</si>
  <si>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</si>
  <si>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</si>
  <si>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</si>
  <si>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</si>
  <si>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</si>
  <si>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</si>
  <si>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</si>
  <si>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</si>
  <si>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</si>
  <si>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</si>
  <si>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</si>
  <si>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</si>
  <si>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</si>
  <si>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</si>
  <si>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</si>
  <si>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</si>
  <si>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</si>
  <si>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</si>
  <si>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</si>
  <si>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</si>
  <si>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</si>
  <si>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</si>
  <si>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</si>
  <si>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</si>
  <si>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</si>
  <si>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</si>
  <si>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</si>
  <si>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</si>
  <si>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</si>
  <si>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</si>
  <si>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</si>
  <si>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</si>
  <si>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</si>
  <si>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</si>
  <si>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</si>
  <si>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</si>
  <si>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</si>
  <si>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</si>
  <si>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</si>
  <si>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</si>
  <si>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</si>
  <si>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</si>
  <si>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</si>
  <si>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</si>
  <si>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</si>
  <si>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</si>
  <si>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</si>
  <si>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</si>
  <si>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</si>
  <si>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</si>
  <si>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</si>
  <si>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</si>
  <si>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</si>
  <si>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</si>
  <si>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</si>
  <si>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</si>
  <si>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</si>
  <si>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</si>
  <si>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</si>
  <si>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</si>
  <si>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</si>
  <si>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</si>
  <si>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</si>
  <si>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</si>
  <si>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</si>
  <si>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</si>
  <si>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</si>
  <si>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</si>
  <si>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</si>
  <si>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</si>
  <si>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</si>
  <si>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</si>
  <si>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</si>
  <si>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</si>
  <si>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</si>
  <si>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</si>
  <si>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</si>
  <si>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</si>
  <si>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</si>
  <si>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</si>
  <si>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</si>
  <si>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</si>
  <si>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</si>
  <si>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</si>
  <si>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</si>
  <si>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</si>
  <si>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</si>
  <si>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</si>
  <si>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</si>
  <si>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</si>
  <si>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</si>
  <si>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</si>
  <si>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</si>
  <si>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</si>
  <si>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</si>
  <si>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</si>
  <si>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</si>
  <si>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</si>
  <si>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</si>
  <si>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</si>
  <si>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</si>
  <si>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</si>
  <si>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</si>
  <si>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</si>
  <si>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</si>
  <si>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</si>
  <si>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</si>
  <si>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</si>
  <si>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</si>
  <si>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</si>
  <si>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</si>
  <si>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</si>
  <si>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</si>
  <si>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</si>
  <si>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</si>
  <si>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</si>
  <si>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</si>
  <si>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</si>
  <si>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</si>
  <si>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</si>
  <si>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</si>
  <si>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</si>
  <si>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</si>
  <si>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</si>
  <si>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</si>
  <si>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</si>
  <si>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</si>
  <si>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</si>
  <si>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</si>
  <si>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</si>
  <si>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</si>
  <si>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</si>
  <si>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</si>
  <si>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</si>
  <si>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</si>
  <si>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</si>
  <si>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</si>
  <si>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</si>
  <si>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</si>
  <si>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</si>
  <si>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</si>
  <si>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</si>
  <si>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</si>
  <si>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</si>
  <si>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</si>
  <si>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</si>
  <si>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</si>
  <si>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</si>
  <si>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</si>
  <si>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</si>
  <si>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</si>
  <si>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</si>
  <si>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</si>
  <si>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</si>
  <si>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</si>
  <si>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</si>
  <si>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</si>
  <si>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</si>
  <si>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</si>
  <si>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</si>
  <si>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</si>
  <si>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</si>
  <si>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</si>
  <si>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</si>
  <si>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</si>
  <si>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</si>
  <si>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</si>
  <si>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</si>
  <si>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</si>
  <si>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</si>
  <si>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</si>
  <si>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</si>
  <si>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</si>
  <si>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</si>
  <si>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</si>
  <si>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</si>
  <si>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</si>
  <si>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</si>
  <si>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</si>
  <si>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</si>
  <si>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</si>
  <si>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</si>
  <si>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</si>
  <si>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</si>
  <si>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</si>
  <si>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</si>
  <si>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</si>
  <si>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</si>
  <si>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</si>
  <si>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</si>
  <si>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</si>
  <si>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</si>
  <si>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</si>
  <si>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</si>
  <si>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</si>
  <si>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</si>
  <si>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</si>
  <si>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</si>
  <si>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</si>
  <si>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</si>
  <si>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</si>
  <si>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</si>
  <si>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</si>
  <si>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</si>
  <si>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</si>
  <si>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</si>
  <si>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</si>
  <si>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</si>
  <si>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</si>
  <si>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</si>
  <si>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</si>
  <si>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</si>
  <si>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</si>
  <si>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</si>
  <si>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</si>
  <si>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</si>
  <si>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</si>
  <si>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</si>
  <si>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</si>
  <si>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</si>
  <si>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</si>
  <si>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</si>
  <si>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</si>
  <si>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</si>
  <si>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</si>
  <si>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</si>
  <si>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</si>
  <si>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</si>
  <si>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</si>
  <si>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</si>
  <si>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</si>
  <si>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</si>
  <si>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</si>
  <si>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</si>
  <si>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</si>
  <si>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</si>
  <si>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</si>
  <si>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</si>
  <si>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</si>
  <si>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</si>
  <si>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</si>
  <si>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</si>
  <si>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</si>
  <si>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</si>
  <si>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</si>
  <si>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</si>
  <si>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</si>
  <si>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</si>
  <si>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</si>
  <si>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</si>
  <si>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</si>
  <si>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</si>
  <si>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</si>
  <si>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</si>
  <si>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</si>
  <si>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</si>
  <si>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</si>
  <si>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</si>
  <si>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</si>
  <si>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</si>
  <si>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</si>
  <si>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</si>
  <si>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</si>
  <si>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</si>
  <si>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</si>
  <si>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</si>
  <si>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</si>
  <si>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</si>
  <si>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</si>
  <si>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</si>
  <si>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</si>
  <si>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</si>
  <si>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</si>
  <si>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</si>
  <si>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</si>
  <si>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</si>
  <si>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</si>
  <si>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</si>
  <si>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</si>
  <si>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</si>
  <si>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</si>
  <si>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</si>
  <si>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</si>
  <si>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</si>
  <si>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</si>
  <si>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</si>
  <si>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</si>
  <si>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</si>
  <si>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</si>
  <si>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</si>
  <si>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</si>
  <si>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</si>
  <si>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</si>
  <si>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</si>
  <si>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</si>
  <si>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</si>
  <si>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</si>
  <si>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</si>
  <si>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</si>
  <si>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</si>
  <si>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</si>
  <si>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</si>
  <si>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</si>
  <si>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</si>
  <si>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</si>
  <si>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</si>
  <si>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</si>
  <si>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</si>
  <si>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</si>
  <si>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</si>
  <si>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</si>
  <si>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</si>
  <si>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</si>
  <si>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</si>
  <si>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</si>
  <si>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</si>
  <si>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</si>
  <si>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</si>
  <si>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</si>
  <si>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</si>
  <si>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</si>
  <si>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</si>
  <si>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</si>
  <si>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</si>
  <si>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</si>
  <si>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</si>
  <si>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</si>
  <si>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</si>
  <si>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</si>
  <si>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</si>
  <si>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</si>
  <si>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</si>
  <si>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</si>
  <si>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</si>
  <si>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</si>
  <si>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</si>
  <si>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</si>
  <si>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</si>
  <si>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</si>
  <si>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</si>
  <si>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</si>
  <si>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</si>
  <si>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</si>
  <si>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</si>
  <si>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</si>
  <si>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</si>
  <si>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</si>
  <si>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</si>
  <si>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</si>
  <si>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</si>
  <si>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</si>
  <si>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</si>
  <si>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</si>
  <si>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</si>
  <si>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</si>
  <si>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</si>
  <si>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</si>
  <si>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</si>
  <si>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</si>
  <si>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</si>
  <si>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</si>
  <si>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</si>
  <si>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</si>
  <si>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</si>
  <si>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</si>
  <si>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</si>
  <si>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</si>
  <si>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</si>
  <si>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</si>
  <si>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</si>
  <si>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</si>
  <si>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</si>
  <si>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</si>
  <si>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</si>
  <si>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</si>
  <si>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</si>
  <si>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</si>
  <si>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</si>
  <si>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</si>
  <si>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</si>
  <si>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</si>
  <si>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</si>
  <si>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</si>
  <si>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</si>
  <si>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</si>
  <si>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</si>
  <si>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</si>
  <si>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</si>
  <si>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</si>
  <si>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</si>
  <si>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</si>
  <si>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</si>
  <si>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</si>
  <si>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</si>
  <si>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</si>
  <si>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</si>
  <si>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</si>
  <si>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</si>
  <si>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</si>
  <si>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</si>
  <si>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</si>
  <si>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</si>
  <si>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</si>
  <si>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</si>
  <si>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</si>
  <si>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</si>
  <si>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</si>
  <si>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</si>
  <si>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</si>
  <si>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</si>
  <si>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</si>
  <si>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</si>
  <si>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</si>
  <si>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</si>
  <si>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</si>
  <si>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</si>
  <si>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</si>
  <si>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</si>
  <si>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</si>
  <si>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</si>
  <si>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</si>
  <si>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</si>
  <si>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</si>
  <si>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</si>
  <si>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</si>
  <si>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</si>
  <si>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</si>
  <si>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</si>
  <si>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</si>
  <si>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</si>
  <si>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</si>
  <si>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</si>
  <si>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</si>
  <si>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</si>
  <si>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</si>
  <si>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</si>
  <si>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</si>
  <si>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</si>
  <si>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</si>
  <si>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</si>
  <si>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</si>
  <si>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</si>
  <si>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</si>
  <si>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</si>
  <si>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</si>
  <si>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</si>
  <si>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</si>
  <si>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</si>
  <si>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</si>
  <si>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</si>
  <si>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</si>
  <si>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</si>
  <si>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</si>
  <si>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</si>
  <si>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</si>
  <si>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</si>
  <si>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</si>
  <si>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</si>
  <si>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</si>
  <si>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</si>
  <si>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</si>
  <si>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</si>
  <si>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</si>
  <si>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</si>
  <si>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</si>
  <si>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</si>
  <si>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</si>
  <si>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</si>
  <si>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</si>
  <si>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</si>
  <si>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</si>
  <si>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</si>
  <si>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</si>
  <si>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</si>
  <si>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</si>
  <si>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</si>
  <si>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</si>
  <si>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</si>
  <si>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</si>
  <si>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</si>
  <si>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</si>
  <si>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</si>
  <si>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</si>
  <si>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</si>
  <si>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</si>
  <si>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</si>
  <si>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</si>
  <si>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</si>
  <si>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</si>
  <si>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</si>
  <si>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</si>
  <si>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</si>
  <si>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</si>
  <si>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</si>
  <si>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</si>
  <si>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</si>
  <si>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</si>
  <si>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</si>
  <si>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</si>
  <si>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</si>
  <si>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</si>
  <si>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</si>
  <si>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</si>
  <si>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</si>
  <si>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</si>
  <si>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</si>
  <si>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</si>
  <si>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</si>
  <si>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</si>
  <si>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</si>
  <si>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</si>
  <si>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</si>
  <si>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</si>
  <si>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</si>
  <si>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</si>
  <si>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</si>
  <si>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</si>
  <si>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</si>
  <si>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</si>
  <si>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</si>
  <si>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</si>
  <si>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</si>
  <si>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</si>
  <si>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</si>
  <si>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</si>
  <si>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</si>
  <si>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</si>
  <si>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</si>
  <si>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</si>
  <si>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</si>
  <si>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</si>
  <si>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</si>
  <si>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</si>
  <si>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</si>
  <si>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</si>
  <si>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</si>
  <si>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</si>
  <si>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</si>
  <si>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</si>
  <si>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</si>
  <si>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</si>
  <si>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</si>
  <si>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</si>
  <si>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</si>
  <si>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</si>
  <si>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</si>
  <si>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</si>
  <si>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</si>
  <si>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</si>
  <si>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</si>
  <si>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</si>
  <si>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</si>
  <si>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</si>
  <si>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</si>
  <si>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</si>
  <si>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</si>
  <si>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</si>
  <si>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</si>
  <si>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</si>
  <si>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</si>
  <si>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</si>
  <si>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</si>
  <si>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</si>
  <si>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</si>
  <si>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</si>
  <si>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</si>
  <si>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</si>
  <si>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</si>
  <si>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</si>
  <si>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</si>
  <si>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</si>
  <si>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</si>
  <si>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</si>
  <si>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</si>
  <si>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</si>
  <si>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</si>
  <si>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</si>
  <si>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</si>
  <si>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</si>
  <si>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</si>
  <si>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</si>
  <si>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</si>
  <si>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</si>
  <si>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</si>
  <si>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</si>
  <si>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</si>
  <si>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</si>
  <si>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</si>
  <si>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</si>
  <si>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</si>
  <si>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</si>
  <si>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</si>
  <si>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</si>
  <si>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</si>
  <si>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</si>
  <si>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</si>
  <si>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</si>
  <si>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</si>
  <si>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</si>
  <si>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</si>
  <si>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</si>
  <si>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</si>
  <si>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</si>
  <si>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</si>
  <si>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</si>
  <si>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</si>
  <si>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</si>
  <si>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</si>
  <si>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</si>
  <si>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</si>
  <si>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</si>
  <si>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</si>
  <si>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</si>
  <si>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</si>
  <si>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</si>
  <si>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</si>
  <si>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</si>
  <si>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</si>
  <si>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</si>
  <si>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</si>
  <si>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</si>
  <si>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</si>
  <si>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</si>
  <si>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</si>
  <si>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</si>
  <si>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</si>
  <si>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</si>
  <si>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</si>
  <si>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</si>
  <si>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</si>
  <si>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</si>
  <si>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</si>
  <si>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</si>
  <si>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</si>
  <si>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</si>
  <si>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</si>
  <si>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</si>
  <si>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</si>
  <si>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</si>
  <si>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</si>
  <si>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</si>
  <si>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</si>
  <si>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</si>
  <si>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</si>
  <si>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</si>
  <si>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</si>
  <si>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</si>
  <si>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</si>
  <si>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</si>
  <si>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</si>
  <si>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</si>
  <si>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</si>
  <si>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</si>
  <si>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</si>
  <si>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</si>
  <si>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</si>
  <si>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</si>
  <si>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</si>
  <si>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</si>
  <si>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</si>
  <si>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</si>
  <si>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</si>
  <si>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</si>
  <si>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</si>
  <si>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</si>
  <si>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</si>
  <si>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</si>
  <si>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</si>
  <si>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</si>
  <si>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</si>
  <si>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</si>
  <si>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</si>
  <si>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</si>
  <si>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</si>
  <si>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</si>
  <si>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</si>
  <si>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</si>
  <si>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</si>
  <si>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</si>
  <si>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</si>
  <si>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</si>
  <si>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</si>
  <si>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</si>
  <si>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</si>
  <si>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</si>
  <si>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</si>
  <si>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</si>
  <si>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</si>
  <si>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</si>
  <si>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</si>
  <si>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</si>
  <si>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</si>
  <si>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</si>
  <si>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</si>
  <si>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</si>
  <si>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</si>
  <si>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</si>
  <si>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</si>
  <si>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</si>
  <si>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</si>
  <si>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</si>
  <si>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</si>
  <si>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</si>
  <si>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</si>
  <si>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</si>
  <si>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</si>
  <si>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</si>
  <si>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</si>
  <si>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</si>
  <si>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</si>
  <si>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</si>
  <si>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</si>
  <si>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</si>
  <si>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</si>
  <si>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</si>
  <si>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</si>
  <si>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</si>
  <si>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</si>
  <si>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</si>
  <si>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</si>
  <si>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</si>
  <si>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</si>
  <si>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</si>
  <si>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</si>
  <si>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</si>
  <si>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</si>
  <si>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</si>
  <si>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</si>
  <si>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</si>
  <si>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</si>
  <si>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</si>
  <si>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</si>
  <si>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</si>
  <si>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</si>
  <si>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</si>
  <si>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</si>
  <si>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</si>
  <si>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</si>
  <si>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</si>
  <si>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</si>
  <si>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</si>
  <si>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</si>
  <si>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</si>
  <si>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</si>
  <si>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</si>
  <si>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</si>
  <si>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</si>
  <si>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</si>
  <si>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</si>
  <si>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</si>
  <si>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</si>
  <si>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</si>
  <si>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</si>
  <si>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</si>
  <si>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</si>
  <si>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</si>
  <si>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</si>
  <si>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</si>
  <si>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</si>
  <si>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</si>
  <si>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</si>
  <si>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</si>
  <si>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</si>
  <si>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</si>
  <si>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</si>
  <si>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</si>
  <si>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</si>
  <si>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</si>
  <si>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</si>
  <si>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</si>
  <si>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</si>
  <si>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</si>
  <si>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</si>
  <si>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</si>
  <si>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</si>
  <si>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</si>
  <si>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</si>
  <si>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</si>
  <si>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</si>
  <si>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</si>
  <si>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</si>
  <si>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</si>
  <si>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</si>
  <si>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</si>
  <si>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</si>
  <si>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</si>
  <si>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</si>
  <si>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</si>
  <si>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</si>
  <si>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</si>
  <si>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</si>
  <si>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</si>
  <si>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</si>
  <si>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</si>
  <si>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</si>
  <si>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</si>
  <si>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</si>
  <si>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</si>
  <si>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</si>
  <si>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</si>
  <si>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</si>
  <si>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</si>
  <si>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</si>
  <si>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</si>
  <si>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</si>
  <si>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</si>
  <si>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</si>
  <si>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</si>
  <si>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</si>
  <si>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</si>
  <si>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</si>
  <si>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</si>
  <si>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</si>
  <si>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</si>
  <si>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</si>
  <si>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</si>
  <si>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</si>
  <si>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</si>
  <si>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</si>
  <si>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</si>
  <si>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</si>
  <si>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</si>
  <si>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</si>
  <si>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</si>
  <si>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</si>
  <si>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</si>
  <si>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</si>
  <si>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</si>
  <si>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</si>
  <si>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</si>
  <si>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</si>
  <si>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</si>
  <si>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</si>
  <si>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</si>
  <si>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</si>
  <si>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</si>
  <si>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</si>
  <si>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</si>
  <si>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</si>
  <si>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</si>
  <si>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</si>
  <si>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</si>
  <si>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</si>
  <si>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</si>
  <si>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</si>
  <si>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</si>
  <si>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</si>
  <si>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</si>
  <si>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</si>
  <si>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</si>
  <si>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</si>
  <si>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</si>
  <si>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</si>
  <si>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</si>
  <si>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</si>
  <si>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</si>
  <si>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</si>
  <si>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</si>
  <si>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</si>
  <si>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</si>
  <si>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</si>
  <si>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</si>
  <si>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</si>
  <si>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</si>
  <si>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</si>
  <si>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</si>
  <si>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</si>
  <si>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</si>
  <si>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</si>
  <si>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</si>
  <si>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</si>
  <si>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</si>
  <si>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</si>
  <si>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</si>
  <si>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</si>
  <si>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</si>
  <si>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</si>
  <si>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</si>
  <si>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</si>
  <si>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</si>
  <si>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</si>
  <si>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</si>
  <si>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</si>
  <si>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</si>
  <si>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</si>
  <si>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</si>
  <si>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</si>
  <si>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</si>
  <si>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</si>
  <si>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</si>
  <si>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</si>
  <si>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</si>
  <si>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</si>
  <si>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</si>
  <si>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</si>
  <si>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</si>
  <si>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</si>
  <si>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</si>
  <si>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</si>
  <si>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</si>
  <si>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</si>
  <si>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</si>
  <si>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</si>
  <si>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</si>
  <si>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</si>
  <si>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</si>
  <si>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</si>
  <si>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</si>
  <si>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</si>
  <si>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</si>
  <si>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</si>
  <si>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</si>
  <si>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</si>
  <si>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</si>
  <si>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</si>
  <si>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</si>
  <si>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</si>
  <si>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</si>
  <si>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</si>
  <si>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</si>
  <si>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</si>
  <si>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</si>
  <si>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</si>
  <si>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</si>
  <si>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</si>
  <si>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</si>
  <si>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</si>
  <si>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</si>
  <si>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</si>
  <si>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</si>
  <si>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</si>
  <si>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</si>
  <si>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</si>
  <si>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</si>
  <si>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</si>
  <si>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</si>
  <si>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</si>
  <si>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</si>
  <si>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</si>
  <si>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</si>
  <si>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</si>
  <si>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</si>
  <si>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</si>
  <si>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</si>
  <si>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</si>
  <si>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</si>
  <si>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</si>
  <si>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</si>
  <si>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</si>
  <si>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</si>
  <si>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</si>
  <si>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</si>
  <si>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</si>
  <si>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</si>
  <si>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</si>
  <si>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</si>
  <si>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</si>
  <si>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</si>
  <si>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</si>
  <si>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</si>
  <si>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</si>
  <si>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</si>
  <si>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</si>
  <si>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</si>
  <si>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</si>
  <si>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</si>
  <si>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</si>
  <si>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</si>
  <si>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</si>
  <si>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</si>
  <si>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</si>
  <si>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</si>
  <si>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</si>
  <si>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</si>
  <si>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</si>
  <si>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</si>
  <si>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</si>
  <si>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</si>
  <si>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</si>
  <si>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</si>
  <si>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</si>
  <si>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</si>
  <si>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</si>
  <si>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</si>
  <si>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</si>
  <si>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</si>
  <si>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</si>
  <si>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</si>
  <si>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</si>
  <si>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</si>
  <si>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</si>
  <si>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</si>
  <si>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</si>
  <si>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</si>
  <si>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</si>
  <si>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</si>
  <si>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</si>
  <si>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</si>
  <si>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</si>
  <si>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</si>
  <si>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</si>
  <si>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</si>
  <si>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</si>
  <si>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</si>
  <si>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</si>
  <si>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</si>
  <si>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</si>
  <si>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</si>
  <si>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</si>
  <si>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</si>
  <si>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</si>
  <si>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</si>
  <si>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</si>
  <si>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</si>
  <si>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</si>
  <si>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</si>
  <si>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</si>
  <si>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</si>
  <si>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</si>
  <si>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</si>
  <si>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</si>
  <si>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</si>
  <si>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</si>
  <si>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</si>
  <si>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</si>
  <si>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</si>
  <si>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</si>
  <si>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</si>
  <si>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</si>
  <si>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</si>
  <si>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</si>
  <si>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</si>
  <si>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</si>
  <si>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</si>
  <si>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</si>
  <si>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</si>
  <si>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</si>
  <si>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</si>
  <si>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</si>
  <si>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</si>
  <si>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</si>
  <si>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</si>
  <si>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</si>
  <si>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</si>
  <si>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</si>
  <si>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</si>
  <si>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</si>
  <si>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</si>
  <si>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</si>
  <si>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</si>
  <si>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</si>
  <si>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</si>
  <si>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</si>
  <si>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</si>
  <si>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</si>
  <si>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</si>
  <si>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</si>
  <si>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</si>
  <si>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</si>
  <si>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</si>
  <si>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</si>
  <si>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</si>
  <si>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</si>
  <si>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</si>
  <si>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</si>
  <si>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</si>
  <si>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</si>
  <si>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</si>
  <si>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</si>
  <si>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</si>
  <si>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</si>
  <si>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</si>
  <si>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</si>
  <si>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</si>
  <si>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</si>
  <si>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</si>
  <si>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</si>
  <si>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</si>
  <si>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</si>
  <si>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</si>
  <si>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</si>
  <si>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</si>
  <si>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</si>
  <si>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</si>
  <si>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</si>
  <si>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</si>
  <si>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</si>
  <si>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</si>
  <si>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</si>
  <si>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</si>
  <si>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</si>
  <si>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</si>
  <si>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</si>
  <si>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</si>
  <si>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</si>
  <si>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</si>
  <si>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</si>
  <si>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</si>
  <si>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</si>
  <si>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</si>
  <si>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</si>
  <si>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</si>
  <si>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</si>
  <si>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</si>
  <si>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</si>
  <si>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</si>
  <si>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</si>
  <si>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</si>
  <si>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</si>
  <si>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</si>
  <si>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</si>
  <si>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</si>
  <si>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</si>
  <si>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</si>
  <si>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</si>
  <si>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</si>
  <si>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</si>
  <si>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</si>
  <si>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</si>
  <si>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</si>
  <si>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</si>
  <si>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</si>
  <si>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</si>
  <si>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</si>
  <si>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</si>
  <si>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</si>
  <si>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</si>
  <si>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</si>
  <si>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</si>
  <si>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</si>
  <si>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</si>
  <si>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</si>
  <si>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</si>
  <si>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</si>
  <si>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</si>
  <si>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</si>
  <si>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</si>
  <si>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</si>
  <si>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</si>
  <si>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</si>
  <si>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</si>
  <si>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</si>
  <si>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</si>
  <si>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</si>
  <si>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</si>
  <si>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</si>
  <si>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</si>
  <si>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</si>
  <si>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</si>
  <si>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</si>
  <si>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</si>
  <si>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</si>
  <si>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</si>
  <si>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</si>
  <si>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</si>
  <si>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</si>
  <si>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</si>
  <si>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</si>
  <si>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</si>
  <si>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</si>
  <si>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</si>
  <si>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</si>
  <si>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</si>
  <si>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</si>
  <si>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</si>
  <si>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</si>
  <si>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</si>
  <si>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</si>
  <si>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</si>
  <si>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</si>
  <si>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</si>
  <si>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</si>
  <si>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</si>
  <si>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</si>
  <si>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</si>
  <si>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</si>
  <si>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</si>
  <si>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</si>
  <si>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</si>
  <si>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</si>
  <si>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</si>
  <si>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</si>
  <si>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</si>
  <si>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</si>
  <si>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</si>
  <si>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</si>
  <si>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</si>
  <si>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</si>
  <si>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</si>
  <si>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</si>
  <si>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</si>
  <si>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</si>
  <si>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</si>
  <si>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</si>
  <si>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</si>
  <si>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</si>
  <si>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</si>
  <si>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</si>
  <si>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</si>
  <si>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</si>
  <si>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</si>
  <si>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</si>
  <si>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</si>
  <si>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</si>
  <si>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</si>
  <si>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</si>
  <si>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</si>
  <si>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</si>
  <si>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</si>
  <si>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</si>
  <si>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</si>
  <si>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</si>
  <si>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</si>
  <si>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</si>
  <si>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</si>
  <si>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</si>
  <si>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</si>
  <si>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</si>
  <si>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</si>
  <si>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</si>
  <si>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</si>
  <si>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</si>
  <si>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</si>
  <si>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</si>
  <si>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</si>
  <si>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</si>
  <si>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</si>
  <si>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</si>
  <si>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</si>
  <si>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</si>
  <si>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</si>
  <si>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</si>
  <si>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</si>
  <si>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</si>
  <si>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</si>
  <si>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</si>
  <si>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</si>
  <si>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</si>
  <si>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</si>
  <si>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</si>
  <si>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</si>
  <si>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</si>
  <si>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</si>
  <si>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</si>
  <si>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</si>
  <si>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</si>
  <si>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</si>
  <si>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</si>
  <si>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</si>
  <si>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</si>
  <si>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</si>
  <si>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</si>
  <si>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</si>
  <si>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</si>
  <si>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</si>
  <si>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</si>
  <si>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</si>
  <si>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</si>
  <si>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</si>
  <si>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</si>
  <si>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</si>
  <si>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</si>
  <si>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</si>
  <si>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</si>
  <si>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</si>
  <si>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</si>
  <si>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</si>
  <si>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</si>
  <si>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</si>
  <si>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</si>
  <si>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</si>
  <si>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</si>
  <si>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</si>
  <si>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</si>
  <si>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</si>
  <si>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</si>
  <si>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</si>
  <si>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</si>
  <si>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</si>
  <si>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</si>
  <si>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</si>
  <si>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</si>
  <si>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</si>
  <si>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</si>
  <si>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</si>
  <si>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</si>
  <si>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</si>
  <si>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</si>
  <si>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</si>
  <si>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</si>
  <si>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</si>
  <si>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</si>
  <si>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</si>
  <si>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</si>
  <si>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</si>
  <si>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</si>
  <si>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</si>
  <si>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</si>
  <si>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</si>
  <si>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</si>
  <si>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</si>
  <si>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</si>
  <si>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</si>
  <si>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</si>
  <si>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</si>
  <si>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</si>
  <si>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</si>
  <si>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</si>
  <si>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</si>
  <si>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</si>
  <si>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</si>
  <si>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</si>
  <si>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</si>
  <si>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</si>
  <si>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</si>
  <si>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</si>
  <si>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</si>
  <si>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</si>
  <si>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</si>
  <si>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</si>
  <si>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</si>
  <si>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</si>
  <si>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</si>
  <si>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</si>
  <si>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</si>
  <si>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</si>
  <si>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</si>
  <si>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</si>
  <si>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</si>
  <si>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</si>
  <si>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</si>
  <si>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</si>
  <si>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</si>
  <si>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</si>
  <si>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</si>
  <si>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</si>
  <si>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</si>
  <si>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</si>
  <si>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</si>
  <si>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</si>
  <si>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</si>
  <si>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</si>
  <si>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</si>
  <si>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</si>
  <si>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</si>
  <si>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</si>
  <si>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</si>
  <si>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</si>
  <si>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</si>
  <si>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</si>
  <si>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</si>
  <si>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</si>
  <si>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</si>
  <si>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</si>
  <si>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</si>
  <si>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</si>
  <si>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</si>
  <si>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</si>
  <si>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</si>
  <si>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</si>
  <si>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</si>
  <si>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</si>
  <si>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</si>
  <si>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</si>
  <si>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</si>
  <si>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</si>
  <si>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</si>
  <si>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</si>
  <si>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</si>
  <si>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</si>
  <si>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</si>
  <si>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</si>
  <si>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</si>
  <si>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</si>
  <si>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</si>
  <si>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</si>
  <si>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</si>
  <si>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</si>
  <si>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</si>
  <si>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</si>
  <si>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</si>
  <si>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</si>
  <si>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</si>
  <si>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</si>
  <si>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</si>
  <si>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</si>
  <si>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</si>
  <si>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</si>
  <si>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</si>
  <si>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</si>
  <si>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</si>
  <si>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</si>
  <si>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</si>
  <si>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</si>
  <si>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</si>
  <si>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</si>
  <si>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</si>
  <si>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</si>
  <si>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</si>
  <si>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</si>
  <si>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</si>
  <si>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</si>
  <si>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</si>
  <si>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</si>
  <si>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</si>
  <si>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</si>
  <si>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</si>
  <si>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</si>
  <si>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</si>
  <si>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</si>
  <si>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</si>
  <si>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</si>
  <si>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</si>
  <si>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</si>
  <si>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</si>
  <si>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</si>
  <si>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</si>
  <si>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</si>
  <si>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</si>
  <si>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</si>
  <si>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</si>
  <si>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</si>
  <si>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</si>
  <si>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</si>
  <si>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</si>
  <si>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</si>
  <si>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</si>
  <si>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</si>
  <si>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</si>
  <si>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</si>
  <si>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</si>
  <si>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</si>
  <si>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</si>
  <si>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</si>
  <si>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</si>
  <si>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</si>
  <si>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</si>
  <si>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</si>
  <si>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</si>
  <si>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</si>
  <si>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</si>
  <si>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</si>
  <si>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</si>
  <si>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</si>
  <si>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</si>
  <si>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</si>
  <si>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</si>
  <si>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</si>
  <si>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</si>
  <si>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</si>
  <si>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</si>
  <si>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</si>
  <si>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</si>
  <si>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</si>
  <si>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</si>
  <si>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</si>
  <si>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</si>
  <si>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</si>
  <si>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</si>
  <si>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</si>
  <si>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</si>
  <si>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</si>
  <si>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</si>
  <si>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</si>
  <si>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</si>
  <si>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</si>
  <si>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</si>
  <si>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</si>
  <si>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</si>
  <si>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</si>
  <si>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</si>
  <si>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</si>
  <si>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</si>
  <si>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</si>
  <si>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</si>
  <si>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</si>
  <si>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</si>
  <si>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</si>
  <si>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</si>
  <si>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</si>
  <si>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</si>
  <si>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</si>
  <si>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</si>
  <si>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</si>
  <si>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</si>
  <si>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</si>
  <si>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</si>
  <si>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</si>
  <si>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</si>
  <si>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</si>
  <si>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</si>
  <si>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</si>
  <si>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</si>
  <si>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</si>
  <si>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</si>
  <si>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</si>
  <si>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</si>
  <si>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</si>
  <si>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</si>
  <si>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</si>
  <si>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</si>
  <si>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</si>
  <si>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</si>
  <si>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</si>
  <si>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</si>
  <si>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</si>
  <si>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</si>
  <si>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</si>
  <si>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</si>
  <si>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</si>
  <si>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</si>
  <si>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</si>
  <si>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</si>
  <si>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</si>
  <si>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</si>
  <si>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</si>
  <si>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</si>
  <si>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</si>
  <si>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</si>
  <si>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</si>
  <si>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</si>
  <si>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</si>
  <si>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</si>
  <si>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</si>
  <si>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</si>
  <si>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</si>
  <si>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</si>
  <si>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</si>
  <si>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</si>
  <si>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</si>
  <si>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</si>
  <si>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</si>
  <si>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</si>
  <si>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</si>
  <si>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</si>
  <si>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</si>
  <si>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</si>
  <si>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</si>
  <si>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</si>
  <si>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</si>
  <si>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</si>
  <si>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</si>
  <si>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</si>
  <si>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</si>
  <si>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</si>
  <si>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</si>
  <si>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</si>
  <si>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</si>
  <si>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</si>
  <si>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</si>
  <si>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</si>
  <si>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</si>
  <si>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</si>
  <si>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</si>
  <si>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</si>
  <si>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</si>
  <si>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</si>
  <si>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</si>
  <si>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</si>
  <si>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</si>
  <si>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</si>
  <si>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</si>
  <si>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</si>
  <si>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</si>
  <si>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</si>
  <si>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</si>
  <si>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</si>
  <si>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</si>
  <si>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</si>
  <si>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</si>
  <si>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</si>
  <si>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</si>
  <si>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</si>
  <si>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</si>
  <si>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</si>
  <si>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</si>
  <si>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</si>
  <si>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</si>
  <si>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</si>
  <si>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</si>
  <si>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</si>
  <si>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</si>
  <si>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</si>
  <si>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</si>
  <si>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</si>
  <si>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</si>
  <si>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</si>
  <si>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</si>
  <si>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</si>
  <si>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</si>
  <si>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</si>
  <si>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</si>
  <si>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</si>
  <si>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</si>
  <si>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</si>
  <si>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</si>
  <si>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</si>
  <si>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</si>
  <si>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</si>
  <si>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</si>
  <si>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</si>
  <si>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</si>
  <si>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</si>
  <si>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</si>
  <si>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</si>
  <si>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</si>
  <si>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</si>
  <si>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</si>
  <si>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</si>
  <si>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</si>
  <si>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</si>
  <si>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</si>
  <si>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</si>
  <si>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</si>
  <si>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</si>
  <si>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</si>
  <si>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</si>
  <si>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</si>
  <si>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</si>
  <si>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</si>
  <si>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</si>
  <si>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</si>
  <si>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</si>
  <si>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</si>
  <si>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</si>
  <si>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</si>
  <si>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</si>
  <si>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</si>
  <si>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</si>
  <si>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</si>
  <si>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</si>
  <si>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</si>
  <si>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</si>
  <si>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</si>
  <si>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</si>
  <si>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</si>
  <si>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</si>
  <si>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</si>
  <si>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</si>
  <si>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</si>
  <si>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</si>
  <si>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</si>
  <si>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</si>
  <si>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</si>
  <si>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</si>
  <si>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</si>
  <si>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</si>
  <si>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</si>
  <si>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</si>
  <si>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</si>
  <si>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</si>
  <si>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</si>
  <si>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</si>
  <si>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</si>
  <si>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</si>
  <si>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</si>
  <si>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</si>
  <si>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</si>
  <si>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</si>
  <si>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</si>
  <si>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</si>
  <si>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</si>
  <si>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</si>
  <si>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</si>
  <si>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</si>
  <si>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</si>
  <si>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</si>
  <si>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</si>
  <si>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</si>
  <si>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</si>
  <si>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</si>
  <si>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</si>
  <si>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</si>
  <si>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</si>
  <si>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</si>
  <si>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</si>
  <si>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</si>
  <si>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</si>
  <si>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</si>
  <si>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</si>
  <si>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</si>
  <si>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</si>
  <si>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</si>
  <si>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</si>
  <si>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</si>
  <si>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</si>
  <si>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</si>
  <si>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</si>
  <si>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</si>
  <si>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</si>
  <si>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</si>
  <si>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</si>
  <si>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</si>
  <si>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</si>
  <si>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</si>
  <si>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</si>
  <si>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</si>
  <si>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</si>
  <si>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</si>
  <si>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</si>
  <si>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</si>
  <si>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</si>
  <si>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</si>
  <si>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</si>
  <si>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</si>
  <si>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</si>
  <si>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</si>
  <si>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</si>
  <si>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</si>
  <si>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</si>
  <si>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</si>
  <si>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</si>
  <si>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</si>
  <si>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</si>
  <si>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</si>
  <si>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</si>
  <si>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</si>
  <si>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</si>
  <si>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</si>
  <si>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</si>
  <si>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</si>
  <si>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</si>
  <si>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</si>
  <si>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</si>
  <si>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</si>
  <si>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</si>
  <si>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</si>
  <si>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</si>
  <si>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</si>
  <si>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</si>
  <si>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</si>
  <si>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</si>
  <si>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</si>
  <si>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</si>
  <si>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</si>
  <si>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</si>
  <si>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</si>
  <si>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</si>
  <si>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</si>
  <si>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</si>
  <si>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</si>
  <si>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</si>
  <si>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</si>
  <si>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</si>
  <si>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</si>
  <si>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</si>
  <si>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</si>
  <si>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</si>
  <si>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</si>
  <si>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</si>
  <si>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</si>
  <si>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</si>
  <si>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</si>
  <si>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</si>
  <si>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</si>
  <si>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</si>
  <si>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</si>
  <si>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</si>
  <si>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</si>
  <si>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</si>
  <si>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</si>
  <si>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</si>
  <si>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</si>
  <si>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</si>
  <si>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</si>
  <si>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</si>
  <si>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</si>
  <si>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</si>
  <si>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</si>
  <si>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</si>
  <si>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</si>
  <si>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</si>
  <si>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</si>
  <si>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</si>
  <si>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</si>
  <si>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</si>
  <si>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</si>
  <si>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</si>
  <si>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</si>
  <si>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</si>
  <si>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</si>
  <si>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</si>
  <si>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</si>
  <si>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</si>
  <si>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</si>
  <si>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</si>
  <si>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</si>
  <si>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</si>
  <si>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</si>
  <si>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</si>
  <si>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</si>
  <si>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</si>
  <si>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</si>
  <si>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</si>
  <si>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</si>
  <si>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</si>
  <si>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</si>
  <si>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</si>
  <si>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</si>
  <si>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</si>
  <si>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</si>
  <si>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</si>
  <si>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</si>
  <si>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</si>
  <si>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</si>
  <si>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</si>
  <si>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</si>
  <si>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</si>
  <si>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</si>
  <si>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</si>
  <si>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</si>
  <si>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</si>
  <si>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</si>
  <si>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</si>
  <si>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</si>
  <si>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</si>
  <si>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</si>
  <si>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</si>
  <si>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</si>
  <si>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</si>
  <si>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</si>
  <si>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</si>
  <si>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</si>
  <si>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</si>
  <si>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</si>
  <si>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</si>
  <si>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</si>
  <si>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</si>
  <si>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</si>
  <si>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</si>
  <si>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</si>
  <si>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</si>
  <si>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</si>
  <si>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</si>
  <si>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</si>
  <si>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</si>
  <si>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</si>
  <si>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</si>
  <si>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</si>
  <si>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</si>
  <si>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</si>
  <si>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</si>
  <si>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</si>
  <si>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</si>
  <si>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</si>
  <si>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</si>
  <si>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</si>
  <si>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</si>
  <si>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</si>
  <si>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</si>
  <si>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</si>
  <si>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</si>
  <si>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</si>
  <si>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</si>
  <si>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</si>
  <si>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</si>
  <si>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</si>
  <si>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</si>
  <si>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</si>
  <si>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</si>
  <si>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</si>
  <si>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</si>
  <si>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</si>
  <si>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</si>
  <si>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</si>
  <si>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</si>
  <si>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</si>
  <si>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</si>
  <si>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</si>
  <si>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</si>
  <si>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</si>
  <si>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</si>
  <si>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</si>
  <si>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</si>
  <si>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</si>
  <si>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</si>
  <si>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</si>
  <si>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</si>
  <si>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</si>
  <si>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</si>
  <si>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</si>
  <si>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</si>
  <si>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</si>
  <si>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</si>
  <si>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</si>
  <si>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</si>
  <si>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</si>
  <si>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</si>
  <si>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</si>
  <si>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</si>
  <si>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</si>
  <si>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</si>
  <si>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</si>
  <si>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</si>
  <si>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</si>
  <si>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</si>
  <si>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</si>
  <si>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</si>
  <si>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</si>
  <si>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</si>
  <si>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</si>
  <si>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</si>
  <si>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</si>
  <si>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</si>
  <si>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</si>
  <si>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</si>
  <si>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</si>
  <si>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</si>
  <si>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</si>
  <si>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</si>
  <si>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</si>
  <si>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</si>
  <si>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</si>
  <si>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</si>
  <si>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</si>
  <si>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</si>
  <si>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</si>
  <si>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</si>
  <si>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</si>
  <si>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</si>
  <si>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</si>
  <si>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</si>
  <si>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</si>
  <si>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</si>
  <si>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</si>
  <si>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</si>
  <si>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</si>
  <si>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</si>
  <si>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</si>
  <si>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</si>
  <si>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</si>
  <si>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</si>
  <si>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</si>
  <si>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</si>
  <si>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</si>
  <si>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</si>
  <si>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</si>
  <si>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</si>
  <si>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</si>
  <si>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</si>
  <si>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</si>
  <si>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</si>
  <si>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</si>
  <si>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</si>
  <si>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</si>
  <si>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</si>
  <si>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</si>
  <si>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</si>
  <si>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</si>
  <si>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</si>
  <si>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</si>
  <si>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</si>
  <si>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</si>
  <si>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</si>
  <si>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</si>
  <si>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</si>
  <si>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</si>
  <si>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</si>
  <si>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</si>
  <si>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</si>
  <si>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</si>
  <si>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</si>
  <si>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</si>
  <si>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</si>
  <si>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</si>
  <si>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</si>
  <si>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</si>
  <si>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</si>
  <si>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</si>
  <si>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</si>
  <si>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</si>
  <si>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</si>
  <si>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</si>
  <si>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</si>
  <si>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</si>
  <si>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</si>
  <si>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</si>
  <si>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</si>
  <si>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</si>
  <si>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</si>
  <si>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</si>
  <si>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</si>
  <si>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</si>
  <si>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</si>
  <si>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</si>
  <si>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</si>
  <si>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</si>
  <si>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</si>
  <si>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</si>
  <si>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</si>
  <si>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</si>
  <si>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</si>
  <si>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</si>
  <si>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</si>
  <si>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</si>
  <si>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</si>
  <si>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</si>
  <si>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</si>
  <si>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</si>
  <si>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</si>
  <si>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</si>
  <si>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</si>
  <si>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</si>
  <si>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</si>
  <si>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</si>
  <si>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</si>
  <si>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</si>
  <si>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</si>
  <si>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</si>
  <si>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</si>
  <si>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</si>
  <si>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</si>
  <si>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</si>
  <si>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</si>
  <si>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</si>
  <si>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</si>
  <si>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</si>
  <si>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</si>
  <si>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</si>
  <si>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</si>
  <si>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</si>
  <si>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</si>
  <si>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</si>
  <si>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</si>
  <si>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</si>
  <si>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</si>
  <si>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</si>
  <si>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</si>
  <si>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</si>
  <si>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</si>
  <si>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</si>
  <si>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</si>
  <si>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</si>
  <si>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</si>
  <si>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</si>
  <si>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</si>
  <si>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</si>
  <si>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</si>
  <si>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</si>
  <si>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</si>
  <si>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</si>
  <si>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</si>
  <si>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</si>
  <si>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</si>
  <si>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</si>
  <si>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</si>
  <si>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</si>
  <si>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</si>
  <si>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</si>
  <si>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</si>
  <si>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</si>
  <si>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</si>
  <si>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</si>
  <si>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</si>
  <si>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</si>
  <si>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</si>
  <si>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</si>
  <si>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</si>
  <si>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</si>
  <si>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</si>
  <si>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</si>
  <si>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</si>
  <si>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</si>
  <si>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</si>
  <si>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</si>
  <si>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</si>
  <si>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</si>
  <si>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</si>
  <si>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</si>
  <si>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</si>
  <si>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</si>
  <si>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</si>
  <si>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</si>
  <si>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</si>
  <si>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</si>
  <si>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</si>
  <si>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</si>
  <si>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</si>
  <si>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</si>
  <si>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</si>
  <si>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</si>
  <si>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</si>
  <si>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</si>
  <si>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</si>
  <si>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</si>
  <si>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</si>
  <si>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</si>
  <si>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</si>
  <si>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</si>
  <si>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</si>
  <si>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</si>
  <si>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</si>
  <si>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</si>
  <si>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</si>
  <si>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</si>
  <si>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</si>
  <si>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</si>
  <si>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</si>
  <si>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</si>
  <si>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</si>
  <si>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</si>
  <si>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</si>
  <si>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</si>
  <si>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</si>
  <si>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</si>
  <si>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</si>
  <si>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</si>
  <si>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</si>
  <si>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</si>
  <si>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</si>
  <si>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</si>
  <si>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</si>
  <si>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</si>
  <si>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</si>
  <si>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</si>
  <si>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</si>
  <si>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</si>
  <si>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</si>
  <si>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</si>
  <si>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</si>
  <si>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</si>
  <si>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</si>
  <si>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</si>
  <si>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</si>
  <si>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</si>
  <si>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</si>
  <si>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</si>
  <si>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</si>
  <si>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</si>
  <si>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</si>
  <si>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</si>
  <si>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</si>
  <si>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</si>
  <si>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</si>
  <si>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</si>
  <si>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</si>
  <si>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</si>
  <si>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</si>
  <si>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</si>
  <si>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</si>
  <si>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</si>
  <si>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</si>
  <si>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</si>
  <si>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</si>
  <si>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</si>
  <si>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</si>
  <si>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</si>
  <si>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</si>
  <si>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</si>
  <si>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</si>
  <si>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</si>
  <si>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</si>
  <si>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</si>
  <si>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</si>
  <si>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</si>
  <si>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</si>
  <si>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</si>
  <si>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</si>
  <si>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</si>
  <si>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</si>
  <si>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</si>
  <si>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</si>
  <si>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</si>
  <si>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</si>
  <si>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</si>
  <si>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</si>
  <si>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</si>
  <si>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</si>
  <si>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</si>
  <si>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</si>
  <si>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</si>
  <si>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</si>
  <si>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</si>
  <si>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</si>
  <si>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</si>
  <si>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</si>
  <si>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</si>
  <si>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</si>
  <si>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</si>
  <si>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</si>
  <si>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</si>
  <si>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</si>
  <si>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</si>
  <si>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</si>
  <si>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</si>
  <si>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</si>
  <si>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</si>
  <si>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</si>
  <si>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</si>
  <si>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</si>
  <si>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</si>
  <si>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</si>
  <si>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</si>
  <si>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</si>
  <si>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</si>
  <si>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</si>
  <si>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</si>
  <si>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</si>
  <si>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</si>
  <si>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</si>
  <si>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</si>
  <si>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</si>
  <si>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</si>
  <si>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</si>
  <si>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</si>
  <si>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</si>
  <si>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</si>
  <si>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</si>
  <si>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</si>
  <si>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</si>
  <si>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</si>
  <si>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</si>
  <si>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</si>
  <si>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</si>
  <si>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</si>
  <si>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</si>
  <si>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</si>
  <si>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</si>
  <si>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</si>
  <si>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</si>
  <si>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</si>
  <si>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</si>
  <si>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</si>
  <si>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</si>
  <si>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</si>
  <si>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</si>
  <si>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</si>
  <si>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</si>
  <si>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</si>
  <si>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</si>
  <si>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</si>
  <si>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</si>
  <si>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</si>
  <si>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</si>
  <si>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</si>
  <si>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</si>
  <si>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</si>
  <si>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</si>
  <si>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</si>
  <si>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</si>
  <si>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</si>
  <si>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</si>
  <si>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</si>
  <si>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</si>
  <si>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</si>
  <si>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</si>
  <si>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</si>
  <si>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</si>
  <si>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</si>
  <si>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</si>
  <si>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</si>
  <si>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</si>
  <si>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</si>
  <si>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</si>
  <si>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</si>
  <si>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</si>
  <si>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</si>
  <si>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</si>
  <si>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</si>
  <si>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</si>
  <si>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</si>
  <si>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</si>
  <si>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</si>
  <si>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</si>
  <si>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</si>
  <si>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</si>
  <si>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</si>
  <si>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</si>
  <si>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</si>
  <si>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</si>
  <si>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</si>
  <si>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</si>
  <si>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</si>
  <si>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</si>
  <si>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</si>
  <si>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</si>
  <si>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</si>
  <si>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</si>
  <si>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</si>
  <si>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</si>
  <si>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</si>
  <si>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</si>
  <si>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</si>
  <si>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</si>
  <si>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</si>
  <si>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</si>
  <si>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</si>
  <si>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</si>
  <si>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</si>
  <si>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</si>
  <si>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</si>
  <si>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</si>
  <si>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</si>
  <si>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</si>
  <si>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</si>
  <si>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</si>
  <si>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</si>
  <si>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</si>
  <si>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</si>
  <si>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</si>
  <si>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</si>
  <si>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</si>
  <si>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</si>
  <si>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</si>
  <si>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</si>
  <si>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</si>
  <si>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</si>
  <si>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</si>
  <si>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</si>
  <si>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</si>
  <si>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</si>
  <si>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</si>
  <si>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</si>
  <si>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</si>
  <si>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</si>
  <si>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</si>
  <si>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</si>
  <si>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</si>
  <si>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</si>
  <si>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</si>
  <si>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</si>
  <si>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</si>
  <si>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</si>
  <si>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</si>
  <si>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</si>
  <si>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</si>
  <si>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</si>
  <si>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</si>
  <si>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</si>
  <si>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</si>
  <si>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</si>
  <si>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</si>
  <si>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</si>
  <si>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</si>
  <si>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</si>
  <si>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</si>
  <si>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</si>
  <si>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</si>
  <si>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</si>
  <si>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</si>
  <si>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</si>
  <si>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</si>
  <si>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</si>
  <si>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</si>
  <si>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</si>
  <si>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</si>
  <si>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</si>
  <si>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</si>
  <si>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</si>
  <si>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</si>
  <si>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</si>
  <si>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</si>
  <si>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</si>
  <si>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</si>
  <si>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</si>
  <si>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</si>
  <si>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</si>
  <si>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</si>
  <si>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</si>
  <si>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</si>
  <si>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</si>
  <si>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</si>
  <si>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</si>
  <si>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</si>
  <si>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</si>
  <si>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</si>
  <si>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</si>
  <si>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</si>
  <si>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</si>
  <si>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</si>
  <si>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</si>
  <si>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</si>
  <si>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</si>
  <si>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</si>
  <si>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</si>
  <si>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</si>
  <si>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</si>
  <si>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</si>
  <si>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</si>
  <si>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</si>
  <si>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</si>
  <si>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</si>
  <si>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</si>
  <si>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</si>
  <si>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</si>
  <si>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</si>
  <si>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</si>
  <si>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</si>
  <si>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</si>
  <si>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</si>
  <si>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</si>
  <si>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</si>
  <si>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</si>
  <si>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</si>
  <si>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</si>
  <si>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</si>
  <si>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</si>
  <si>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</si>
  <si>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</si>
  <si>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</si>
  <si>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</si>
  <si>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</si>
  <si>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</si>
  <si>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</si>
  <si>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</si>
  <si>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</si>
  <si>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</si>
  <si>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</si>
  <si>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</si>
  <si>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</si>
  <si>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</si>
  <si>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</si>
  <si>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</si>
  <si>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</si>
  <si>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</si>
  <si>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</si>
  <si>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</si>
  <si>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</si>
  <si>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</si>
  <si>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</si>
  <si>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</si>
  <si>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</si>
  <si>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</si>
  <si>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</si>
  <si>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</si>
  <si>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</si>
  <si>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</si>
  <si>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</si>
  <si>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</si>
  <si>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</si>
  <si>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</si>
  <si>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</si>
  <si>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</si>
  <si>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</si>
  <si>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</si>
  <si>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</si>
  <si>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</si>
  <si>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</si>
  <si>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</si>
  <si>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</si>
  <si>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</si>
  <si>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</si>
  <si>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</si>
  <si>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</si>
  <si>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</si>
  <si>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</si>
  <si>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</si>
  <si>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</si>
  <si>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</si>
  <si>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</si>
  <si>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</si>
  <si>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</si>
  <si>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</si>
  <si>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</si>
  <si>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</si>
  <si>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</si>
  <si>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</si>
  <si>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</si>
  <si>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</si>
  <si>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</si>
  <si>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</si>
  <si>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</si>
  <si>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</si>
  <si>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</si>
  <si>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</si>
  <si>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</si>
  <si>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</si>
  <si>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</si>
  <si>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</si>
  <si>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</si>
  <si>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</si>
  <si>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</si>
  <si>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</si>
  <si>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</si>
  <si>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</si>
  <si>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</si>
  <si>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</si>
  <si>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</si>
  <si>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</si>
  <si>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</si>
  <si>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</si>
  <si>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</si>
  <si>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</si>
  <si>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</si>
  <si>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</si>
  <si>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</si>
  <si>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</si>
  <si>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</si>
  <si>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</si>
  <si>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</si>
  <si>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</si>
  <si>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</si>
  <si>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</si>
  <si>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</si>
  <si>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</si>
  <si>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</si>
  <si>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</si>
  <si>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</si>
  <si>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</si>
  <si>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</si>
  <si>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</si>
  <si>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</si>
  <si>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</si>
  <si>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</si>
  <si>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</si>
  <si>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</si>
  <si>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</si>
  <si>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</si>
  <si>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</si>
  <si>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</si>
  <si>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</si>
  <si>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</si>
  <si>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</si>
  <si>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</si>
  <si>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</si>
  <si>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</si>
  <si>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</si>
  <si>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</si>
  <si>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</si>
  <si>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</si>
  <si>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</si>
  <si>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</si>
  <si>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</si>
  <si>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</si>
  <si>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</si>
  <si>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</si>
  <si>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</si>
  <si>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</si>
  <si>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</si>
  <si>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</si>
  <si>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</si>
  <si>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</si>
  <si>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</si>
  <si>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</si>
  <si>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</si>
  <si>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</si>
  <si>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</si>
  <si>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</si>
  <si>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</si>
  <si>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</si>
  <si>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</si>
  <si>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</si>
  <si>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</si>
  <si>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</si>
  <si>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</si>
  <si>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</si>
  <si>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</si>
  <si>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</si>
  <si>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</si>
  <si>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</si>
  <si>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</si>
  <si>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</si>
  <si>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</si>
  <si>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</si>
  <si>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</si>
  <si>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</si>
  <si>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</si>
  <si>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</si>
  <si>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</si>
  <si>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</si>
  <si>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</si>
  <si>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</si>
  <si>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</si>
  <si>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</si>
  <si>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</si>
  <si>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</si>
  <si>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</si>
  <si>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</si>
  <si>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</si>
  <si>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</si>
  <si>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</si>
  <si>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</si>
  <si>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</si>
  <si>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</si>
  <si>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</si>
  <si>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</si>
  <si>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</si>
  <si>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</si>
  <si>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</si>
  <si>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</si>
  <si>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</si>
  <si>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</si>
  <si>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</si>
  <si>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</si>
  <si>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</si>
  <si>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</si>
  <si>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</si>
  <si>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</si>
  <si>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</si>
  <si>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</si>
  <si>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</si>
  <si>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</si>
  <si>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</si>
  <si>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</si>
  <si>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</si>
  <si>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</si>
  <si>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</si>
  <si>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</si>
  <si>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</si>
  <si>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</si>
  <si>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</si>
  <si>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</si>
  <si>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</si>
  <si>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</si>
  <si>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</si>
  <si>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</si>
  <si>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</si>
  <si>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</si>
  <si>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</si>
  <si>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</si>
  <si>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</si>
  <si>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</si>
  <si>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</si>
  <si>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</si>
  <si>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</si>
  <si>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</si>
  <si>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</si>
  <si>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</si>
  <si>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</si>
  <si>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</si>
  <si>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</si>
  <si>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</si>
  <si>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</si>
  <si>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</si>
  <si>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</si>
  <si>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</si>
  <si>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</si>
  <si>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</si>
  <si>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</si>
  <si>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</si>
  <si>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</si>
  <si>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</si>
  <si>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</si>
  <si>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</si>
  <si>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</si>
  <si>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</si>
  <si>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</si>
  <si>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</si>
  <si>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</si>
  <si>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</si>
  <si>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</si>
  <si>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</si>
  <si>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</si>
  <si>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</si>
  <si>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</si>
  <si>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</si>
  <si>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</si>
  <si>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</si>
  <si>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</si>
  <si>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</si>
  <si>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</si>
  <si>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</si>
  <si>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</si>
  <si>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</si>
  <si>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</si>
  <si>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</si>
  <si>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</si>
  <si>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</si>
  <si>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</si>
  <si>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</si>
  <si>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</si>
  <si>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</si>
  <si>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</si>
  <si>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</si>
  <si>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</si>
  <si>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</si>
  <si>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</si>
  <si>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</si>
  <si>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</si>
  <si>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</si>
  <si>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</si>
  <si>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</si>
  <si>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</si>
  <si>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</si>
  <si>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</si>
  <si>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</si>
  <si>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</si>
  <si>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</si>
  <si>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</si>
  <si>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</si>
  <si>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</si>
  <si>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</si>
  <si>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</si>
  <si>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</si>
  <si>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</si>
  <si>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</si>
  <si>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</si>
  <si>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</si>
  <si>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</si>
  <si>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</si>
  <si>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</si>
  <si>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</si>
  <si>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</si>
  <si>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</si>
  <si>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</si>
  <si>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</si>
  <si>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</si>
  <si>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</si>
  <si>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</si>
  <si>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</si>
  <si>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</si>
  <si>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</si>
  <si>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</si>
  <si>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</si>
  <si>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</si>
  <si>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</si>
  <si>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</si>
  <si>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</si>
  <si>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</si>
  <si>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</si>
  <si>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</si>
  <si>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</si>
  <si>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</si>
  <si>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</si>
  <si>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</si>
  <si>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</si>
  <si>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</si>
  <si>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</si>
  <si>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</si>
  <si>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</si>
  <si>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</si>
  <si>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</si>
  <si>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</si>
  <si>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</si>
  <si>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</si>
  <si>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</si>
  <si>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</si>
  <si>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</si>
  <si>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</si>
  <si>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</si>
  <si>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</si>
  <si>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</si>
  <si>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</si>
  <si>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</si>
  <si>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</si>
  <si>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</si>
  <si>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</si>
  <si>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</si>
  <si>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</si>
  <si>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</si>
  <si>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</si>
  <si>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</si>
  <si>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</si>
  <si>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</si>
  <si>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</si>
  <si>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</si>
  <si>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</si>
  <si>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</si>
  <si>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</si>
  <si>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</si>
  <si>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</si>
  <si>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</si>
  <si>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</si>
  <si>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</si>
  <si>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</si>
  <si>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</si>
  <si>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</si>
  <si>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</si>
  <si>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</si>
  <si>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</si>
  <si>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</si>
  <si>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</si>
  <si>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</si>
  <si>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</si>
  <si>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</si>
  <si>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</si>
  <si>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</si>
  <si>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</si>
  <si>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</si>
  <si>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</si>
  <si>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</si>
  <si>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</si>
  <si>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</si>
  <si>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</si>
  <si>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</si>
  <si>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</si>
  <si>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</si>
  <si>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</si>
  <si>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</si>
  <si>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</si>
  <si>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</si>
  <si>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</si>
  <si>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</si>
  <si>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</si>
  <si>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</si>
  <si>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</si>
  <si>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</si>
  <si>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</si>
  <si>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</si>
  <si>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</si>
  <si>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</si>
  <si>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</si>
  <si>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</si>
  <si>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</si>
  <si>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</si>
  <si>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</si>
  <si>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</si>
  <si>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</si>
  <si>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</si>
  <si>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</si>
  <si>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</si>
  <si>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</si>
  <si>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</si>
  <si>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</si>
  <si>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</si>
  <si>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</si>
  <si>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</si>
  <si>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</si>
  <si>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</si>
  <si>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</si>
  <si>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</si>
  <si>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</si>
  <si>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</si>
  <si>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</si>
  <si>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</si>
  <si>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</si>
  <si>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</si>
  <si>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</si>
  <si>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</si>
  <si>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</si>
  <si>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</si>
  <si>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</si>
  <si>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</si>
  <si>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</si>
  <si>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</si>
  <si>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</si>
  <si>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</si>
  <si>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</si>
  <si>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</si>
  <si>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</si>
  <si>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</si>
  <si>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</si>
  <si>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</si>
  <si>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</si>
  <si>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</si>
  <si>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</si>
  <si>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</si>
  <si>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</si>
  <si>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</si>
  <si>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</si>
  <si>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</si>
  <si>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</si>
  <si>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</si>
  <si>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</si>
  <si>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</si>
  <si>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</si>
  <si>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</si>
  <si>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</si>
  <si>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</si>
  <si>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</si>
  <si>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</si>
  <si>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</si>
  <si>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</si>
  <si>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</si>
  <si>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</si>
  <si>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</si>
  <si>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</si>
  <si>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</si>
  <si>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</si>
  <si>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</si>
  <si>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</si>
  <si>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</si>
  <si>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</si>
  <si>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</si>
  <si>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</si>
  <si>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</si>
  <si>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</si>
  <si>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</si>
  <si>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</si>
  <si>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</si>
  <si>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</si>
  <si>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</si>
  <si>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</si>
  <si>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</si>
  <si>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</si>
  <si>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</si>
  <si>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</si>
  <si>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</si>
  <si>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</si>
  <si>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</si>
  <si>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</si>
  <si>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</si>
  <si>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</si>
  <si>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</si>
  <si>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</si>
  <si>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</si>
  <si>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</si>
  <si>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</si>
  <si>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</si>
  <si>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</si>
  <si>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</si>
  <si>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</si>
  <si>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</si>
  <si>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</si>
  <si>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</si>
  <si>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</si>
  <si>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</si>
  <si>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</si>
  <si>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</si>
  <si>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</si>
  <si>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</si>
  <si>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</si>
  <si>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</si>
  <si>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</si>
  <si>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</si>
  <si>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</si>
  <si>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</si>
  <si>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</si>
  <si>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</si>
  <si>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</si>
  <si>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</si>
  <si>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</si>
  <si>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</si>
  <si>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</si>
  <si>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</si>
  <si>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</si>
  <si>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</si>
  <si>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</si>
  <si>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</si>
  <si>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</si>
  <si>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</si>
  <si>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</si>
  <si>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</si>
  <si>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</si>
  <si>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</si>
  <si>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</si>
  <si>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</si>
  <si>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</si>
  <si>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</si>
  <si>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</si>
  <si>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</si>
  <si>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</si>
  <si>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</si>
  <si>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</si>
  <si>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</si>
  <si>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</si>
  <si>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</si>
  <si>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</si>
  <si>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</si>
  <si>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</si>
  <si>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</si>
  <si>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</si>
  <si>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</si>
  <si>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</si>
  <si>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</si>
  <si>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</si>
  <si>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</si>
  <si>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</si>
  <si>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</si>
  <si>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</si>
  <si>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</si>
  <si>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</si>
  <si>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</si>
  <si>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</si>
  <si>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</si>
  <si>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</si>
  <si>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</si>
  <si>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</si>
  <si>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</si>
  <si>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</si>
  <si>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</si>
  <si>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</si>
  <si>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</si>
  <si>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</si>
  <si>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</si>
  <si>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</si>
  <si>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</si>
  <si>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</si>
  <si>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</si>
  <si>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</si>
  <si>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</si>
  <si>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</si>
  <si>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</si>
  <si>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</si>
  <si>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</si>
  <si>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</si>
  <si>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</si>
  <si>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</si>
  <si>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</si>
  <si>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</si>
  <si>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</si>
  <si>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</si>
  <si>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</si>
  <si>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</si>
  <si>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</si>
  <si>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</si>
  <si>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</si>
  <si>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</si>
  <si>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</si>
  <si>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</si>
  <si>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</si>
  <si>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</si>
  <si>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</si>
  <si>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</si>
  <si>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</si>
  <si>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</si>
  <si>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</si>
  <si>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</si>
  <si>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</si>
  <si>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</si>
  <si>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</si>
  <si>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</si>
  <si>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</si>
  <si>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</si>
  <si>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</si>
  <si>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</si>
  <si>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</si>
  <si>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</si>
  <si>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</si>
  <si>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</si>
  <si>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</si>
  <si>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</si>
  <si>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</si>
  <si>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</si>
  <si>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</si>
  <si>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</si>
  <si>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</si>
  <si>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</si>
  <si>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</si>
  <si>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</si>
  <si>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</si>
  <si>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</si>
  <si>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</si>
  <si>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</si>
  <si>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</si>
  <si>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</si>
  <si>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</si>
  <si>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</si>
  <si>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</si>
  <si>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</si>
  <si>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</si>
  <si>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</si>
  <si>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</si>
  <si>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</si>
  <si>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</si>
  <si>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</si>
  <si>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</si>
  <si>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</si>
  <si>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</si>
  <si>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</si>
  <si>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</si>
  <si>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</si>
  <si>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</si>
  <si>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</si>
  <si>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</si>
  <si>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</si>
  <si>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</si>
  <si>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</si>
  <si>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</si>
  <si>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</si>
  <si>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</si>
  <si>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</si>
  <si>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</si>
  <si>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</si>
  <si>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</si>
  <si>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</si>
  <si>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</si>
  <si>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</si>
  <si>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</si>
  <si>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</si>
  <si>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</si>
  <si>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</si>
  <si>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</si>
  <si>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</si>
  <si>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</si>
  <si>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</si>
  <si>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</si>
  <si>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</si>
  <si>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</si>
  <si>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</si>
  <si>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</si>
  <si>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</si>
  <si>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</si>
  <si>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</si>
  <si>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</si>
  <si>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</si>
  <si>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</si>
  <si>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</si>
  <si>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</si>
  <si>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</si>
  <si>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</si>
  <si>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</si>
  <si>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</si>
  <si>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</si>
  <si>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</si>
  <si>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</si>
  <si>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</si>
  <si>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</si>
  <si>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</si>
  <si>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</si>
  <si>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</si>
  <si>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</si>
  <si>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</si>
  <si>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</si>
  <si>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</si>
  <si>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</si>
  <si>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</si>
  <si>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</si>
  <si>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</si>
  <si>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</si>
  <si>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</si>
  <si>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</si>
  <si>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</si>
  <si>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</si>
  <si>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</si>
  <si>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</si>
  <si>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</si>
  <si>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</si>
  <si>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</si>
  <si>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</si>
  <si>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</si>
  <si>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</si>
  <si>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</si>
  <si>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</si>
  <si>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</si>
  <si>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</si>
  <si>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</si>
  <si>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</si>
  <si>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</si>
  <si>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</si>
  <si>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</si>
  <si>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</si>
  <si>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</si>
  <si>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</si>
  <si>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</si>
  <si>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</si>
  <si>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</si>
  <si>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</si>
  <si>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</si>
  <si>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</si>
  <si>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</si>
  <si>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</si>
  <si>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</si>
  <si>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</si>
  <si>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</si>
  <si>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</si>
  <si>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</si>
  <si>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</si>
  <si>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</si>
  <si>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</si>
  <si>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</si>
  <si>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</si>
  <si>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</si>
  <si>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</si>
  <si>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</si>
  <si>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</si>
  <si>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</si>
  <si>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</si>
  <si>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</si>
  <si>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</si>
  <si>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</si>
  <si>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</si>
  <si>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</si>
  <si>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</si>
  <si>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</si>
  <si>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</si>
  <si>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</si>
  <si>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</si>
  <si>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</si>
  <si>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</si>
  <si>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</si>
  <si>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</si>
  <si>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</si>
  <si>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</si>
  <si>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</si>
  <si>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</si>
  <si>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</si>
  <si>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</si>
  <si>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</si>
  <si>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</si>
  <si>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</si>
  <si>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</si>
  <si>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</si>
  <si>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</si>
  <si>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</si>
  <si>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</si>
  <si>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</si>
  <si>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</si>
  <si>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</si>
  <si>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</si>
  <si>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</si>
  <si>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</si>
  <si>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</si>
  <si>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</si>
  <si>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</si>
  <si>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</si>
  <si>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</si>
  <si>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</si>
  <si>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</si>
  <si>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</si>
  <si>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</si>
  <si>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</si>
  <si>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</si>
  <si>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</si>
  <si>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</si>
  <si>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</si>
  <si>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</si>
  <si>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</si>
  <si>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</si>
  <si>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</si>
  <si>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</si>
  <si>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</si>
  <si>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</si>
  <si>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</si>
  <si>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</si>
  <si>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</si>
  <si>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</si>
  <si>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</si>
  <si>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</si>
  <si>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</si>
  <si>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</si>
  <si>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</si>
  <si>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</si>
  <si>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</si>
  <si>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</si>
  <si>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</si>
  <si>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</si>
  <si>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</si>
  <si>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</si>
  <si>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</si>
  <si>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</si>
  <si>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</si>
  <si>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</si>
  <si>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</si>
  <si>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</si>
  <si>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</si>
  <si>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</si>
  <si>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</si>
  <si>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</si>
  <si>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</si>
  <si>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</si>
  <si>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</si>
  <si>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</si>
  <si>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</si>
  <si>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</si>
  <si>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</si>
  <si>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</si>
  <si>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</si>
  <si>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</si>
  <si>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</si>
  <si>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</si>
  <si>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</si>
  <si>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</si>
  <si>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</si>
  <si>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</si>
  <si>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</si>
  <si>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</si>
  <si>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</si>
  <si>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</si>
  <si>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</si>
  <si>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</si>
  <si>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</si>
  <si>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</si>
  <si>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</si>
  <si>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</si>
  <si>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</si>
  <si>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</si>
  <si>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</si>
  <si>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</si>
  <si>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</si>
  <si>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</si>
  <si>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</si>
  <si>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</si>
  <si>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</si>
  <si>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</si>
  <si>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</si>
  <si>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</si>
  <si>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</si>
  <si>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</si>
  <si>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</si>
  <si>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</si>
  <si>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</si>
  <si>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</si>
  <si>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</si>
  <si>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</si>
  <si>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</si>
  <si>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</si>
  <si>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</si>
  <si>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</si>
  <si>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</si>
  <si>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</si>
  <si>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</si>
  <si>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</si>
  <si>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</si>
  <si>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</si>
  <si>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</si>
  <si>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</si>
  <si>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</si>
  <si>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</si>
  <si>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</si>
  <si>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</si>
  <si>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</si>
  <si>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</si>
  <si>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</si>
  <si>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</si>
  <si>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</si>
  <si>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</si>
  <si>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</si>
  <si>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</si>
  <si>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</si>
  <si>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</si>
  <si>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</si>
  <si>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</si>
  <si>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</si>
  <si>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</si>
  <si>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</si>
  <si>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</si>
  <si>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</si>
  <si>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</si>
  <si>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</si>
  <si>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</si>
  <si>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</si>
  <si>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</si>
  <si>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</si>
  <si>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</si>
  <si>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</si>
  <si>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</si>
  <si>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</si>
  <si>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</si>
  <si>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</si>
  <si>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</si>
  <si>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</si>
  <si>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</si>
  <si>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</si>
  <si>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</si>
  <si>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</si>
  <si>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</si>
  <si>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</si>
  <si>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</si>
  <si>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</si>
  <si>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</si>
  <si>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</si>
  <si>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</si>
  <si>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</si>
  <si>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</si>
  <si>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</si>
  <si>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</si>
  <si>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</si>
  <si>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</si>
  <si>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</si>
  <si>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</si>
  <si>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</si>
  <si>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</si>
  <si>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</si>
  <si>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</si>
  <si>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</si>
  <si>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</si>
  <si>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</si>
  <si>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</si>
  <si>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</si>
  <si>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</si>
  <si>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</si>
  <si>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</si>
  <si>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</si>
  <si>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</si>
  <si>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</si>
  <si>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</si>
  <si>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</si>
  <si>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</si>
  <si>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</si>
  <si>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</si>
  <si>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</si>
  <si>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</si>
  <si>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</si>
  <si>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</si>
  <si>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</si>
  <si>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</si>
  <si>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</si>
  <si>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</si>
  <si>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</si>
  <si>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</si>
  <si>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</si>
  <si>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</si>
  <si>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</si>
  <si>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</si>
  <si>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</si>
  <si>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</si>
  <si>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</si>
  <si>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</si>
  <si>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</si>
  <si>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</si>
  <si>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</si>
  <si>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</si>
  <si>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</si>
  <si>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</si>
  <si>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</si>
  <si>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</si>
  <si>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</si>
  <si>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</si>
  <si>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</si>
  <si>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</si>
  <si>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</si>
  <si>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</si>
  <si>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</si>
  <si>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</si>
  <si>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</si>
  <si>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</si>
  <si>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</si>
  <si>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</si>
  <si>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</si>
  <si>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</si>
  <si>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</si>
  <si>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</si>
  <si>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</si>
  <si>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</si>
  <si>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</si>
  <si>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</si>
  <si>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</si>
  <si>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</si>
  <si>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</si>
  <si>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</si>
  <si>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</si>
  <si>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</si>
  <si>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</si>
  <si>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</si>
  <si>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</si>
  <si>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</si>
  <si>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</si>
  <si>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</si>
  <si>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</si>
  <si>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</si>
  <si>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</si>
  <si>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</si>
  <si>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</si>
  <si>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</si>
  <si>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</si>
  <si>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</si>
  <si>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</si>
  <si>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</si>
  <si>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</si>
  <si>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</si>
  <si>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</si>
  <si>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</si>
  <si>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</si>
  <si>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</si>
  <si>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</si>
  <si>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</si>
  <si>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</si>
  <si>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</si>
  <si>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</si>
  <si>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</si>
  <si>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</si>
  <si>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</si>
  <si>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</si>
  <si>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</si>
  <si>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</si>
  <si>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</si>
  <si>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</si>
  <si>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</si>
  <si>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</si>
  <si>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</si>
  <si>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</si>
  <si>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</si>
  <si>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</si>
  <si>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</si>
  <si>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</si>
  <si>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</si>
  <si>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</si>
  <si>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</si>
  <si>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</si>
  <si>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</si>
  <si>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</si>
  <si>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</si>
  <si>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</si>
  <si>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</si>
  <si>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</si>
  <si>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</si>
  <si>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</si>
  <si>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</si>
  <si>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</si>
  <si>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</si>
  <si>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</si>
  <si>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</si>
  <si>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</si>
  <si>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</si>
  <si>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</si>
  <si>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</si>
  <si>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</si>
  <si>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</si>
  <si>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</si>
  <si>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</si>
  <si>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</si>
  <si>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</si>
  <si>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</si>
  <si>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</si>
  <si>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</si>
  <si>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</si>
  <si>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</si>
  <si>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</si>
  <si>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</si>
  <si>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</si>
  <si>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</si>
  <si>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</si>
  <si>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</si>
  <si>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</si>
  <si>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</si>
  <si>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</si>
  <si>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</si>
  <si>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</si>
  <si>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</si>
  <si>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</si>
  <si>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</si>
  <si>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</si>
  <si>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</si>
  <si>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</si>
  <si>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</si>
  <si>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</si>
  <si>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</si>
  <si>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</si>
  <si>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</si>
  <si>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</si>
  <si>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</si>
  <si>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</si>
  <si>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</si>
  <si>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</si>
  <si>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</si>
  <si>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</si>
  <si>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</si>
  <si>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</si>
  <si>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</si>
  <si>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</si>
  <si>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</si>
  <si>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</si>
  <si>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</si>
  <si>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</si>
  <si>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</si>
  <si>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</si>
  <si>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</si>
  <si>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</si>
  <si>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</si>
  <si>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</si>
  <si>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</si>
  <si>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</si>
  <si>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</si>
  <si>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</si>
  <si>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</si>
  <si>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</si>
  <si>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</si>
  <si>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</si>
  <si>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</si>
  <si>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</si>
  <si>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</si>
  <si>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</si>
  <si>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</si>
  <si>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</si>
  <si>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</si>
  <si>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</si>
  <si>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</si>
  <si>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</si>
  <si>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</si>
  <si>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</si>
  <si>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</si>
  <si>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</si>
  <si>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</si>
  <si>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</si>
  <si>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</si>
  <si>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</si>
  <si>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</si>
  <si>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</si>
  <si>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</si>
  <si>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</si>
  <si>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</si>
  <si>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</si>
  <si>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</si>
  <si>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</si>
  <si>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</si>
  <si>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</si>
  <si>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</si>
  <si>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</si>
  <si>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</si>
  <si>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</si>
  <si>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</si>
  <si>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</si>
  <si>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</si>
  <si>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</si>
  <si>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</si>
  <si>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</si>
  <si>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</si>
  <si>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</si>
  <si>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</si>
  <si>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</si>
  <si>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</si>
  <si>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</si>
  <si>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</si>
  <si>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</si>
  <si>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</si>
  <si>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</si>
  <si>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</si>
  <si>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</si>
  <si>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</si>
  <si>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</si>
  <si>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</si>
  <si>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</si>
  <si>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</si>
  <si>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</si>
  <si>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</si>
  <si>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</si>
  <si>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</si>
  <si>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</si>
  <si>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</si>
  <si>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</si>
  <si>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</si>
  <si>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</si>
  <si>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</si>
  <si>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</si>
  <si>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</si>
  <si>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</si>
  <si>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</si>
  <si>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</si>
  <si>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</si>
  <si>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</si>
  <si>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</si>
  <si>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</si>
  <si>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</si>
  <si>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</si>
  <si>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</si>
  <si>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</si>
  <si>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</si>
  <si>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</si>
  <si>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</si>
  <si>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</si>
  <si>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</si>
  <si>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</si>
  <si>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</si>
  <si>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</si>
  <si>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</si>
  <si>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</si>
  <si>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</si>
  <si>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</si>
  <si>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</si>
  <si>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</si>
  <si>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</si>
  <si>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</si>
  <si>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</si>
  <si>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</si>
  <si>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</si>
  <si>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</si>
  <si>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</si>
  <si>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</si>
  <si>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</si>
  <si>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</si>
  <si>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</si>
  <si>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</si>
  <si>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</si>
  <si>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</si>
  <si>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</si>
  <si>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</si>
  <si>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</si>
  <si>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</si>
  <si>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</si>
  <si>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</si>
  <si>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</si>
  <si>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</si>
  <si>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</si>
  <si>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</si>
  <si>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</si>
  <si>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</si>
  <si>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</si>
  <si>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</si>
  <si>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</si>
  <si>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</si>
  <si>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</si>
  <si>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</si>
  <si>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</si>
  <si>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</si>
  <si>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</si>
  <si>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</si>
  <si>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</si>
  <si>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</si>
  <si>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</si>
  <si>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</si>
  <si>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</si>
  <si>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</si>
  <si>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</si>
  <si>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</si>
  <si>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</si>
  <si>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</si>
  <si>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</si>
  <si>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</si>
  <si>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</si>
  <si>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</si>
  <si>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</si>
  <si>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</si>
  <si>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</si>
  <si>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</si>
  <si>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</si>
  <si>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</si>
  <si>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</si>
  <si>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</si>
  <si>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</si>
  <si>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</si>
  <si>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</si>
  <si>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</si>
  <si>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</si>
  <si>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</si>
  <si>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</si>
  <si>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</si>
  <si>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</si>
  <si>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</si>
  <si>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</si>
  <si>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</si>
  <si>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</si>
  <si>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</si>
  <si>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</si>
  <si>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</si>
  <si>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</si>
  <si>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</si>
  <si>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</si>
  <si>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</si>
  <si>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</si>
  <si>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</si>
  <si>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</si>
  <si>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</si>
  <si>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</si>
  <si>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</si>
  <si>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</si>
  <si>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</si>
  <si>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</si>
  <si>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</si>
  <si>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</si>
  <si>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</si>
  <si>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</si>
  <si>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</si>
  <si>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</si>
  <si>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</si>
  <si>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</si>
  <si>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</si>
  <si>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</si>
  <si>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</si>
  <si>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</si>
  <si>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</si>
  <si>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</si>
  <si>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</si>
  <si>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</si>
  <si>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</si>
  <si>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</si>
  <si>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</si>
  <si>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</si>
  <si>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</si>
  <si>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</si>
  <si>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</si>
  <si>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</si>
  <si>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</si>
  <si>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</si>
  <si>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</si>
  <si>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</si>
  <si>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</si>
  <si>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</si>
  <si>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</si>
  <si>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</si>
  <si>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</si>
  <si>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</si>
  <si>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</si>
  <si>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</si>
  <si>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</si>
  <si>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</si>
  <si>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</si>
  <si>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</si>
  <si>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</si>
  <si>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</si>
  <si>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</si>
  <si>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</si>
  <si>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</si>
  <si>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</si>
  <si>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</si>
  <si>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</si>
  <si>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</si>
  <si>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</si>
  <si>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</si>
  <si>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</si>
  <si>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</si>
  <si>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</si>
  <si>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</si>
  <si>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</si>
  <si>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</si>
  <si>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</si>
  <si>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</si>
  <si>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</si>
  <si>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</si>
  <si>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</si>
  <si>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</si>
  <si>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</si>
  <si>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</si>
  <si>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</si>
  <si>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</si>
  <si>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</si>
  <si>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</si>
  <si>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</si>
  <si>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</si>
  <si>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</si>
  <si>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</si>
  <si>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</si>
  <si>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</si>
  <si>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</si>
  <si>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</si>
  <si>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</si>
  <si>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</si>
  <si>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</si>
  <si>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</si>
  <si>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</si>
  <si>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</si>
  <si>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</si>
  <si>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</si>
  <si>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</si>
  <si>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</si>
  <si>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</si>
  <si>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</si>
  <si>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</si>
  <si>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</si>
  <si>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</si>
  <si>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</si>
  <si>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</si>
  <si>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</si>
  <si>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</si>
  <si>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</si>
  <si>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</si>
  <si>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</si>
  <si>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</si>
  <si>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</si>
  <si>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</si>
  <si>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</si>
  <si>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</si>
  <si>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</si>
  <si>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</si>
  <si>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</si>
  <si>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</si>
  <si>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</si>
  <si>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</si>
  <si>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</si>
  <si>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</si>
  <si>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</si>
  <si>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</si>
  <si>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</si>
  <si>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</si>
  <si>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</si>
  <si>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</si>
  <si>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</si>
  <si>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</si>
  <si>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</si>
  <si>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</si>
  <si>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</si>
  <si>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</si>
  <si>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</si>
  <si>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</si>
  <si>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</si>
  <si>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</si>
  <si>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</si>
  <si>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</si>
  <si>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</si>
  <si>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</si>
  <si>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</si>
  <si>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</si>
  <si>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</si>
  <si>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</si>
  <si>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</si>
  <si>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</si>
  <si>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</si>
  <si>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</si>
  <si>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</si>
  <si>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</si>
  <si>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</si>
  <si>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</si>
  <si>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</si>
  <si>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</si>
  <si>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</si>
  <si>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</si>
  <si>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</si>
  <si>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</si>
  <si>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</si>
  <si>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</si>
  <si>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</si>
  <si>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</si>
  <si>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</si>
  <si>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</si>
  <si>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</si>
  <si>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</si>
  <si>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</si>
  <si>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</si>
  <si>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</si>
  <si>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</si>
  <si>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</si>
  <si>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</si>
  <si>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</si>
  <si>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</si>
  <si>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</si>
  <si>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</si>
  <si>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</si>
  <si>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</si>
  <si>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</si>
  <si>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</si>
  <si>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</si>
  <si>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</si>
  <si>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</si>
  <si>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</si>
  <si>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</si>
  <si>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</si>
  <si>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</si>
  <si>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</si>
  <si>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</si>
  <si>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</si>
  <si>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</si>
  <si>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</si>
  <si>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</si>
  <si>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</si>
  <si>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</si>
  <si>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</si>
  <si>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</si>
  <si>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</si>
  <si>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</si>
  <si>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</si>
  <si>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</si>
  <si>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</si>
  <si>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</si>
  <si>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</si>
  <si>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</si>
  <si>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</si>
  <si>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</si>
  <si>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</si>
  <si>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</si>
  <si>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</si>
  <si>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</si>
  <si>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</si>
  <si>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</si>
  <si>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</si>
  <si>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</si>
  <si>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</si>
  <si>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</si>
  <si>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</si>
  <si>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</si>
  <si>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</si>
  <si>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</si>
  <si>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</si>
  <si>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</si>
  <si>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</si>
  <si>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</si>
  <si>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</si>
  <si>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</si>
  <si>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</si>
  <si>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</si>
  <si>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</si>
  <si>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</si>
  <si>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</si>
  <si>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</si>
  <si>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</si>
  <si>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</si>
  <si>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</si>
  <si>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</si>
  <si>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</si>
  <si>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</si>
  <si>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</si>
  <si>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</si>
  <si>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</si>
  <si>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</si>
  <si>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</si>
  <si>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</si>
  <si>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</si>
  <si>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</si>
  <si>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</si>
  <si>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</si>
  <si>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</si>
  <si>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</si>
  <si>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</si>
  <si>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</si>
  <si>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</si>
  <si>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</si>
  <si>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</si>
  <si>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</si>
  <si>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</si>
  <si>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</si>
  <si>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</si>
  <si>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</si>
  <si>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</si>
  <si>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</si>
  <si>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</si>
  <si>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</si>
  <si>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</si>
  <si>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</si>
  <si>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</si>
  <si>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</si>
  <si>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</si>
  <si>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</si>
  <si>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</si>
  <si>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</si>
  <si>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</si>
  <si>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</si>
  <si>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</si>
  <si>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</si>
  <si>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</si>
  <si>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</si>
  <si>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</si>
  <si>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</si>
  <si>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</si>
  <si>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</si>
  <si>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</si>
  <si>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</si>
  <si>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</si>
  <si>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</si>
  <si>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</si>
  <si>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</si>
  <si>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</si>
  <si>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</si>
  <si>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</si>
  <si>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</si>
  <si>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</si>
  <si>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</si>
  <si>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</si>
  <si>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</si>
  <si>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</si>
  <si>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</si>
  <si>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</si>
  <si>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</si>
  <si>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</si>
  <si>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</si>
  <si>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</si>
  <si>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</si>
  <si>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</si>
  <si>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</si>
  <si>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</si>
  <si>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</si>
  <si>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</si>
  <si>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</si>
  <si>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</si>
  <si>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</si>
  <si>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</si>
  <si>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</si>
  <si>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</si>
  <si>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</si>
  <si>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</si>
  <si>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</si>
  <si>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</si>
  <si>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</si>
  <si>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</si>
  <si>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</si>
  <si>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</si>
  <si>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</si>
  <si>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</si>
  <si>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</si>
  <si>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</si>
  <si>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</si>
  <si>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</si>
  <si>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</si>
  <si>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</si>
  <si>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</si>
  <si>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</si>
  <si>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</si>
  <si>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</si>
  <si>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</si>
  <si>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</si>
  <si>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</si>
  <si>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</si>
  <si>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</si>
  <si>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</si>
  <si>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</si>
  <si>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</si>
  <si>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</si>
  <si>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</si>
  <si>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</si>
  <si>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</si>
  <si>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</si>
  <si>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</si>
  <si>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</si>
  <si>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</si>
  <si>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</si>
  <si>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</si>
  <si>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</si>
  <si>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</si>
  <si>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</si>
  <si>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</si>
  <si>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</si>
  <si>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</si>
  <si>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</si>
  <si>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</si>
  <si>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</si>
  <si>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</si>
  <si>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</si>
  <si>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</si>
  <si>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</si>
  <si>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</si>
  <si>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</si>
  <si>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</si>
  <si>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</si>
  <si>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</si>
  <si>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</si>
  <si>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</si>
  <si>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</si>
  <si>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</si>
  <si>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</si>
  <si>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</si>
  <si>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</si>
  <si>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</si>
  <si>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</si>
  <si>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</si>
  <si>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</si>
  <si>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</si>
  <si>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</si>
  <si>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</si>
  <si>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</si>
  <si>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</si>
  <si>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</si>
  <si>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</si>
  <si>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</si>
  <si>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</si>
  <si>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</si>
  <si>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</si>
  <si>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</si>
  <si>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</si>
  <si>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</si>
  <si>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</si>
  <si>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</si>
  <si>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</si>
  <si>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</si>
  <si>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</si>
  <si>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</si>
  <si>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</si>
  <si>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</si>
  <si>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</si>
  <si>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</si>
  <si>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</si>
  <si>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</si>
  <si>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</si>
  <si>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</si>
  <si>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</si>
  <si>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</si>
  <si>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</si>
  <si>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</si>
  <si>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</si>
  <si>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</si>
  <si>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</si>
  <si>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</si>
  <si>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</si>
  <si>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</si>
  <si>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</si>
  <si>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</si>
  <si>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</si>
  <si>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</si>
  <si>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</si>
  <si>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</si>
  <si>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</si>
  <si>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</si>
  <si>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</si>
  <si>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</si>
  <si>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</si>
  <si>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</si>
  <si>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</si>
  <si>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</si>
  <si>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</si>
  <si>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</si>
  <si>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</si>
  <si>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</si>
  <si>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</si>
  <si>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</si>
  <si>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</si>
  <si>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</si>
  <si>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</si>
  <si>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</si>
  <si>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</si>
  <si>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</si>
  <si>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</si>
  <si>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</si>
  <si>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</si>
  <si>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</si>
  <si>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</si>
  <si>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</si>
  <si>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</si>
  <si>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</si>
  <si>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</si>
  <si>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</si>
  <si>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</si>
  <si>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</si>
  <si>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</si>
  <si>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</si>
  <si>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</si>
  <si>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</si>
  <si>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</si>
  <si>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</si>
  <si>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</si>
  <si>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</si>
  <si>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</si>
  <si>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</si>
  <si>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</si>
  <si>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</si>
  <si>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</si>
  <si>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</si>
  <si>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</si>
  <si>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</si>
  <si>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</si>
  <si>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</si>
  <si>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</si>
  <si>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</si>
  <si>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</si>
  <si>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</si>
  <si>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</si>
  <si>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</si>
  <si>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</si>
  <si>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</si>
  <si>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</si>
  <si>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</si>
  <si>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</si>
  <si>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</si>
  <si>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</si>
  <si>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</si>
  <si>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</si>
  <si>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</si>
  <si>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</si>
  <si>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</si>
  <si>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</si>
  <si>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</si>
  <si>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</si>
  <si>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</si>
  <si>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</si>
  <si>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</si>
  <si>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</si>
  <si>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</si>
  <si>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</si>
  <si>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</si>
  <si>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</si>
  <si>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</si>
  <si>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</si>
  <si>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</si>
  <si>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</si>
  <si>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</si>
  <si>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</si>
  <si>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</si>
  <si>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</si>
  <si>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</si>
  <si>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</si>
  <si>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</si>
  <si>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</si>
  <si>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</si>
  <si>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</si>
  <si>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</si>
  <si>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</si>
  <si>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</si>
  <si>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</si>
  <si>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</si>
  <si>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</si>
  <si>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</si>
  <si>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</si>
  <si>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</si>
  <si>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</si>
  <si>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</si>
  <si>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</si>
  <si>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</si>
  <si>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</si>
  <si>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</si>
  <si>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</si>
  <si>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</si>
  <si>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</si>
  <si>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</si>
  <si>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</si>
  <si>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</si>
  <si>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</si>
  <si>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</si>
  <si>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</si>
  <si>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</si>
  <si>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</si>
  <si>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</si>
  <si>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</si>
  <si>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</si>
  <si>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</si>
  <si>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</si>
  <si>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</si>
  <si>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</si>
  <si>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</si>
  <si>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</si>
  <si>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</si>
  <si>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</si>
  <si>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</si>
  <si>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</si>
  <si>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</si>
  <si>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</si>
  <si>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</si>
  <si>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</si>
  <si>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</si>
  <si>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</si>
  <si>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</si>
  <si>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</si>
  <si>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</si>
  <si>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</si>
  <si>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</si>
  <si>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</si>
  <si>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</si>
  <si>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</si>
  <si>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</si>
  <si>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</si>
  <si>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</si>
  <si>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</si>
  <si>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</si>
  <si>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</si>
  <si>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</si>
  <si>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</si>
  <si>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</si>
  <si>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</si>
  <si>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</si>
  <si>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</si>
  <si>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</si>
  <si>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</si>
  <si>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</si>
  <si>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</si>
  <si>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</si>
  <si>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</si>
  <si>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</si>
  <si>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</si>
  <si>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</si>
  <si>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</si>
  <si>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</si>
  <si>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</si>
  <si>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</si>
  <si>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</si>
  <si>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</si>
  <si>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</si>
  <si>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</si>
  <si>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</si>
  <si>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</si>
  <si>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</si>
  <si>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</si>
  <si>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</si>
  <si>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</si>
  <si>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</si>
  <si>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</si>
  <si>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</si>
  <si>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</si>
  <si>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</si>
  <si>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</si>
  <si>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</si>
  <si>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</si>
  <si>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</si>
  <si>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</si>
  <si>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</si>
  <si>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</si>
  <si>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</si>
  <si>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</si>
  <si>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</si>
  <si>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</si>
  <si>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</si>
  <si>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</si>
  <si>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</si>
  <si>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</si>
  <si>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</si>
  <si>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</si>
  <si>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</si>
  <si>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</si>
  <si>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</si>
  <si>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</si>
  <si>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</si>
  <si>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</si>
  <si>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</si>
  <si>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</si>
  <si>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</si>
  <si>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</si>
  <si>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</si>
  <si>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</si>
  <si>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</si>
  <si>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</si>
  <si>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</si>
  <si>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</si>
  <si>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</si>
  <si>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</si>
  <si>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</si>
  <si>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</si>
  <si>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</si>
  <si>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</si>
  <si>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</si>
  <si>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</si>
  <si>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</si>
  <si>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</si>
  <si>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</si>
  <si>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</si>
  <si>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</si>
  <si>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</si>
  <si>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</si>
  <si>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</si>
  <si>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</si>
  <si>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</si>
  <si>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</si>
  <si>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</si>
  <si>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</si>
  <si>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</si>
  <si>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</si>
  <si>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</si>
  <si>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</si>
  <si>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</si>
  <si>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</si>
  <si>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</si>
  <si>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</si>
  <si>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</si>
  <si>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</si>
  <si>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</si>
  <si>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</si>
  <si>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</si>
  <si>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</si>
  <si>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</si>
  <si>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</si>
  <si>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</si>
  <si>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</si>
  <si>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</si>
  <si>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</si>
  <si>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</si>
  <si>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</si>
  <si>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</si>
  <si>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</si>
  <si>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</si>
  <si>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</si>
  <si>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</si>
  <si>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</si>
  <si>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</si>
  <si>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</si>
  <si>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</si>
  <si>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</si>
  <si>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</si>
  <si>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</si>
  <si>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</si>
  <si>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</si>
  <si>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</si>
  <si>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</si>
  <si>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</si>
  <si>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</si>
  <si>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</si>
  <si>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</si>
  <si>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</si>
  <si>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</si>
  <si>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</si>
  <si>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</si>
  <si>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</si>
  <si>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</si>
  <si>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</si>
  <si>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</si>
  <si>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</si>
  <si>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</si>
  <si>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</si>
  <si>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</si>
  <si>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</si>
  <si>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</si>
  <si>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</si>
  <si>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</si>
  <si>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</si>
  <si>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</si>
  <si>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</si>
  <si>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</si>
  <si>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</si>
  <si>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</si>
  <si>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</si>
  <si>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</si>
  <si>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</si>
  <si>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</si>
  <si>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</si>
  <si>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</si>
  <si>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</si>
  <si>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</si>
  <si>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</si>
  <si>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</si>
  <si>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</si>
  <si>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</si>
  <si>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</si>
  <si>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</si>
  <si>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</si>
  <si>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</si>
  <si>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</si>
  <si>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</si>
  <si>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</si>
  <si>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</si>
  <si>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</si>
  <si>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</si>
  <si>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</si>
  <si>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</si>
  <si>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</si>
  <si>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</si>
  <si>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</si>
  <si>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</si>
  <si>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</si>
  <si>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</si>
  <si>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</si>
  <si>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</si>
  <si>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</si>
  <si>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</si>
  <si>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</si>
  <si>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</si>
  <si>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</si>
  <si>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</si>
  <si>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</si>
  <si>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</si>
  <si>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</si>
  <si>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</si>
  <si>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</si>
  <si>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</si>
  <si>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</si>
  <si>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</si>
  <si>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</si>
  <si>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</si>
  <si>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</si>
  <si>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</si>
  <si>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</si>
  <si>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</si>
  <si>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</si>
  <si>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</si>
  <si>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</si>
  <si>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</si>
  <si>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</si>
  <si>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</si>
  <si>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</si>
  <si>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</si>
  <si>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</si>
  <si>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</si>
  <si>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</si>
  <si>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</si>
  <si>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</si>
  <si>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</si>
  <si>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</si>
  <si>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</si>
  <si>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</si>
  <si>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</si>
  <si>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</si>
  <si>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</si>
  <si>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</si>
  <si>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</si>
  <si>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</si>
  <si>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</si>
  <si>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</si>
  <si>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</si>
  <si>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</si>
  <si>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</si>
  <si>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</si>
  <si>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</si>
  <si>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</si>
  <si>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</si>
  <si>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</si>
  <si>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</si>
  <si>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</si>
  <si>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</si>
  <si>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</si>
  <si>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</si>
  <si>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</si>
  <si>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</si>
  <si>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</si>
  <si>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</si>
  <si>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</si>
  <si>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</si>
  <si>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</si>
  <si>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</si>
  <si>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</si>
  <si>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</si>
  <si>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</si>
  <si>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</si>
  <si>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</si>
  <si>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</si>
  <si>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</si>
  <si>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</si>
  <si>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</si>
  <si>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</si>
  <si>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</si>
  <si>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</si>
  <si>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</si>
  <si>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</si>
  <si>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</si>
  <si>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</si>
  <si>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</si>
  <si>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</si>
  <si>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</si>
  <si>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</si>
  <si>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</si>
  <si>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</si>
  <si>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</si>
  <si>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</si>
  <si>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</si>
  <si>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</si>
  <si>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</si>
  <si>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</si>
  <si>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</si>
  <si>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</si>
  <si>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</si>
  <si>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</si>
  <si>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</si>
  <si>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</si>
  <si>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</si>
  <si>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</si>
  <si>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</si>
  <si>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</si>
  <si>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</si>
  <si>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</si>
  <si>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</si>
  <si>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</si>
  <si>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</si>
  <si>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</si>
  <si>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</si>
  <si>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</si>
  <si>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</si>
  <si>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</si>
  <si>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</si>
  <si>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</si>
  <si>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</si>
  <si>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</si>
  <si>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</si>
  <si>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</si>
  <si>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</si>
  <si>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</si>
  <si>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</si>
  <si>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</si>
  <si>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</si>
  <si>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</si>
  <si>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</si>
  <si>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</si>
  <si>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</si>
  <si>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</si>
  <si>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</si>
  <si>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</si>
  <si>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</si>
  <si>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</si>
  <si>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</si>
  <si>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</si>
  <si>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</si>
  <si>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</si>
  <si>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</si>
  <si>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</si>
  <si>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</si>
  <si>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</si>
  <si>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</si>
  <si>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</si>
  <si>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</si>
  <si>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</si>
  <si>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</si>
  <si>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</si>
  <si>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</si>
  <si>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</si>
  <si>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</si>
  <si>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</si>
  <si>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</si>
  <si>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</si>
  <si>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</si>
  <si>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</si>
  <si>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</si>
  <si>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</si>
  <si>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</si>
  <si>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</si>
  <si>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</si>
  <si>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</si>
  <si>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</si>
  <si>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</si>
  <si>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</si>
  <si>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</si>
  <si>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</si>
  <si>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</si>
  <si>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</si>
  <si>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</si>
  <si>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</si>
  <si>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</si>
  <si>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</si>
  <si>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</si>
  <si>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</si>
  <si>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</si>
  <si>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</si>
  <si>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</si>
  <si>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</si>
  <si>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</si>
  <si>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</si>
  <si>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</si>
  <si>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</si>
  <si>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</si>
  <si>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</si>
  <si>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</si>
  <si>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</si>
  <si>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</si>
  <si>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</si>
  <si>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</si>
  <si>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</si>
  <si>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</si>
  <si>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</si>
  <si>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</si>
  <si>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</si>
  <si>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</si>
  <si>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</si>
  <si>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</si>
  <si>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</si>
  <si>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</si>
  <si>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</si>
  <si>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</si>
  <si>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</si>
  <si>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</si>
  <si>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</si>
  <si>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</si>
  <si>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</si>
  <si>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</si>
  <si>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</si>
  <si>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</si>
  <si>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</si>
  <si>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</si>
  <si>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</si>
  <si>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</si>
  <si>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</si>
  <si>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</si>
  <si>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</si>
  <si>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</si>
  <si>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</si>
  <si>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</si>
  <si>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</si>
  <si>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</si>
  <si>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</si>
  <si>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</si>
  <si>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</si>
  <si>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</si>
  <si>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</si>
  <si>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</si>
  <si>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</si>
  <si>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</si>
  <si>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</si>
  <si>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</si>
  <si>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</si>
  <si>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</si>
  <si>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</si>
  <si>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</si>
  <si>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</si>
  <si>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</si>
  <si>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</si>
  <si>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</si>
  <si>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</si>
  <si>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</si>
  <si>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</si>
  <si>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</si>
  <si>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</si>
  <si>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</si>
  <si>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</si>
  <si>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</si>
  <si>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</si>
  <si>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</si>
  <si>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</si>
  <si>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</si>
  <si>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</si>
  <si>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</si>
  <si>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</si>
  <si>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</si>
  <si>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</si>
  <si>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</si>
  <si>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</si>
  <si>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</si>
  <si>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</si>
  <si>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</si>
  <si>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</si>
  <si>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</si>
  <si>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</si>
  <si>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</si>
  <si>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</si>
  <si>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</si>
  <si>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</si>
  <si>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</si>
  <si>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</si>
  <si>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</si>
  <si>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</si>
  <si>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</si>
  <si>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</si>
  <si>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</si>
  <si>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</si>
  <si>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</si>
  <si>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</si>
  <si>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</si>
  <si>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</si>
  <si>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</si>
  <si>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</si>
  <si>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</si>
  <si>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</si>
  <si>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</si>
  <si>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</si>
  <si>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</si>
  <si>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</si>
  <si>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</si>
  <si>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</si>
  <si>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</si>
  <si>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</si>
  <si>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</si>
  <si>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</si>
  <si>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</si>
  <si>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</si>
  <si>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</si>
  <si>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</si>
  <si>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</si>
  <si>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</si>
  <si>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</si>
  <si>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</si>
  <si>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</si>
  <si>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</si>
  <si>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</si>
  <si>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</si>
  <si>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</si>
  <si>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</si>
  <si>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</si>
  <si>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</si>
  <si>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</si>
  <si>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</si>
  <si>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</si>
  <si>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</si>
  <si>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</si>
  <si>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</si>
  <si>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</si>
  <si>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</si>
  <si>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</si>
  <si>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</si>
  <si>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</si>
  <si>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</si>
  <si>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</si>
  <si>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</si>
  <si>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</si>
  <si>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</si>
  <si>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</si>
  <si>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</si>
  <si>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</si>
  <si>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</si>
  <si>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</si>
  <si>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</si>
  <si>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</si>
  <si>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</si>
  <si>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</si>
  <si>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</si>
  <si>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</si>
  <si>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</si>
  <si>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</si>
  <si>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</si>
  <si>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</si>
  <si>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</si>
  <si>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</si>
  <si>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</si>
  <si>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</si>
  <si>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</si>
  <si>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</si>
  <si>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</si>
  <si>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</si>
  <si>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</si>
  <si>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</si>
  <si>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</si>
  <si>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</si>
  <si>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</si>
  <si>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</si>
  <si>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</si>
  <si>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</si>
  <si>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</si>
  <si>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</si>
  <si>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</si>
  <si>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</si>
  <si>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</si>
  <si>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</si>
  <si>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</si>
  <si>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</si>
  <si>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</si>
  <si>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</si>
  <si>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</si>
  <si>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</si>
  <si>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</si>
  <si>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</si>
  <si>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</si>
  <si>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</si>
  <si>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</si>
  <si>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</si>
  <si>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</si>
  <si>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</si>
  <si>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</si>
  <si>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</si>
  <si>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</si>
  <si>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</si>
  <si>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</si>
  <si>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</si>
  <si>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</si>
  <si>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</si>
  <si>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</si>
  <si>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</si>
  <si>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</si>
  <si>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</si>
  <si>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</si>
  <si>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</si>
  <si>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</si>
  <si>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</si>
  <si>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</si>
  <si>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</si>
  <si>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</si>
  <si>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</si>
  <si>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</si>
  <si>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</si>
  <si>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</si>
  <si>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</si>
  <si>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</si>
  <si>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</si>
  <si>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</si>
  <si>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</si>
  <si>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</si>
  <si>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</si>
  <si>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</si>
  <si>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</si>
  <si>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</si>
  <si>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</si>
  <si>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</si>
  <si>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</si>
  <si>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</si>
  <si>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</si>
  <si>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</si>
  <si>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</si>
  <si>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</si>
  <si>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</si>
  <si>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</si>
  <si>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</si>
  <si>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</si>
  <si>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</si>
  <si>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</si>
  <si>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</si>
  <si>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</si>
  <si>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</si>
  <si>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</si>
  <si>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</si>
  <si>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</si>
  <si>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</si>
  <si>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</si>
  <si>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</si>
  <si>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</si>
  <si>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</si>
  <si>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</si>
  <si>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</si>
  <si>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</si>
  <si>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</si>
  <si>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</si>
  <si>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</si>
  <si>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</si>
  <si>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</si>
  <si>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</si>
  <si>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</si>
  <si>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</si>
  <si>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</si>
  <si>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</si>
  <si>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</si>
  <si>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</si>
  <si>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</si>
  <si>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</si>
  <si>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</si>
  <si>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</si>
  <si>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</si>
  <si>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</si>
  <si>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</si>
  <si>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</si>
  <si>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</si>
  <si>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</si>
  <si>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</si>
  <si>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</si>
  <si>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</si>
  <si>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</si>
  <si>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</si>
  <si>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</si>
  <si>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</si>
  <si>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</si>
  <si>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</si>
  <si>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</si>
  <si>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</si>
  <si>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</si>
  <si>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</si>
  <si>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</si>
  <si>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</si>
  <si>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</si>
  <si>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</si>
  <si>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</si>
  <si>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</si>
  <si>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</si>
  <si>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</si>
  <si>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</si>
  <si>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</si>
  <si>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</si>
  <si>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</si>
  <si>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</si>
  <si>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</si>
  <si>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</si>
  <si>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</si>
  <si>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</si>
  <si>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</si>
  <si>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</si>
  <si>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</si>
  <si>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</si>
  <si>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</si>
  <si>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</si>
  <si>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</si>
  <si>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</si>
  <si>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</si>
  <si>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</si>
  <si>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</si>
  <si>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</si>
  <si>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</si>
  <si>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</si>
  <si>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</si>
  <si>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</si>
  <si>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</si>
  <si>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</si>
  <si>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</si>
  <si>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</si>
  <si>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</si>
  <si>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</si>
  <si>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</si>
  <si>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</si>
  <si>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</si>
  <si>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</si>
  <si>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</si>
  <si>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</si>
  <si>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</si>
  <si>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</si>
  <si>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</si>
  <si>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</si>
  <si>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</si>
  <si>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</si>
  <si>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</si>
  <si>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</si>
  <si>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</si>
  <si>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</si>
  <si>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</si>
  <si>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</si>
  <si>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</si>
  <si>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</si>
  <si>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</si>
  <si>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</si>
  <si>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</si>
  <si>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</si>
  <si>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</si>
  <si>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</si>
  <si>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</si>
  <si>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</si>
  <si>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</si>
  <si>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</si>
  <si>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</si>
  <si>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</si>
  <si>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</si>
  <si>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</si>
  <si>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</si>
  <si>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</si>
  <si>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</si>
  <si>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</si>
  <si>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</si>
  <si>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</si>
  <si>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</si>
  <si>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</si>
  <si>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</si>
  <si>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</si>
  <si>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</si>
  <si>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</si>
  <si>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</si>
  <si>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</si>
  <si>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</si>
  <si>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</si>
  <si>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</si>
  <si>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</si>
  <si>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</si>
  <si>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</si>
  <si>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</si>
  <si>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</si>
  <si>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</si>
  <si>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</si>
  <si>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</si>
  <si>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</si>
  <si>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</si>
  <si>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</si>
  <si>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</si>
  <si>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</si>
  <si>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</si>
  <si>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</si>
  <si>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</si>
  <si>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</si>
  <si>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</si>
  <si>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</si>
  <si>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</si>
  <si>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</si>
  <si>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</si>
  <si>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</si>
  <si>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</si>
  <si>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</si>
  <si>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</si>
  <si>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</si>
  <si>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</si>
  <si>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</si>
  <si>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</si>
  <si>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</si>
  <si>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</si>
  <si>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</si>
  <si>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</si>
  <si>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</si>
  <si>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</si>
  <si>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</si>
  <si>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</si>
  <si>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</si>
  <si>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</si>
  <si>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</si>
  <si>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</si>
  <si>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</si>
  <si>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</si>
  <si>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</si>
  <si>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</si>
  <si>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</si>
  <si>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</si>
  <si>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</si>
  <si>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</si>
  <si>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</si>
  <si>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</si>
  <si>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</si>
  <si>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</si>
  <si>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</si>
  <si>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</si>
  <si>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</si>
  <si>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</si>
  <si>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</si>
  <si>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</si>
  <si>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</si>
  <si>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</si>
  <si>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</si>
  <si>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</si>
  <si>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</si>
  <si>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</si>
  <si>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</si>
  <si>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</si>
  <si>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</si>
  <si>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</si>
  <si>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</si>
  <si>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</si>
  <si>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</si>
  <si>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</si>
  <si>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</si>
  <si>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</si>
  <si>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</si>
  <si>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</si>
  <si>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</si>
  <si>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</si>
  <si>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</si>
  <si>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</si>
  <si>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</si>
  <si>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</si>
  <si>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</si>
  <si>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</si>
  <si>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</si>
  <si>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</si>
  <si>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</si>
  <si>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</si>
  <si>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</si>
  <si>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</si>
  <si>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</si>
  <si>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</si>
  <si>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</si>
  <si>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</si>
  <si>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</si>
  <si>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</si>
  <si>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</si>
  <si>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</si>
  <si>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</si>
  <si>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</si>
  <si>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</si>
  <si>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</si>
  <si>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</si>
  <si>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</si>
  <si>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</si>
  <si>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</si>
  <si>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</si>
  <si>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</si>
  <si>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</si>
  <si>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</si>
  <si>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</si>
  <si>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</si>
  <si>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</si>
  <si>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</si>
  <si>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</si>
  <si>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</si>
  <si>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</si>
  <si>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</si>
  <si>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</si>
  <si>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</si>
  <si>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</si>
  <si>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</si>
  <si>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</si>
  <si>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</si>
  <si>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</si>
  <si>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</si>
  <si>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</si>
  <si>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</si>
  <si>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</si>
  <si>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</si>
  <si>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</si>
  <si>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</si>
  <si>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</si>
  <si>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</si>
  <si>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</si>
  <si>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</si>
  <si>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</si>
  <si>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</si>
  <si>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</si>
  <si>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</si>
  <si>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</si>
  <si>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</si>
  <si>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</si>
  <si>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</si>
  <si>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</si>
  <si>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</si>
  <si>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</si>
  <si>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</si>
  <si>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</si>
  <si>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</si>
  <si>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</si>
  <si>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</si>
  <si>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</si>
  <si>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</si>
  <si>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</si>
  <si>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</si>
  <si>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</si>
  <si>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</si>
  <si>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</si>
  <si>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</si>
  <si>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</si>
  <si>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</si>
  <si>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</si>
  <si>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</si>
  <si>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</si>
  <si>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</si>
  <si>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</si>
  <si>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</si>
  <si>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</si>
  <si>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</si>
  <si>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</si>
  <si>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</si>
  <si>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</si>
  <si>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</si>
  <si>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</si>
  <si>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</si>
  <si>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</si>
  <si>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</si>
  <si>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</si>
  <si>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</si>
  <si>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</si>
  <si>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</si>
  <si>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</si>
  <si>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</si>
  <si>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</si>
  <si>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</si>
  <si>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</si>
  <si>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</si>
  <si>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</si>
  <si>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</si>
  <si>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</si>
  <si>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</si>
  <si>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</si>
  <si>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</si>
  <si>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</si>
  <si>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</si>
  <si>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</si>
  <si>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</si>
  <si>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</si>
  <si>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</si>
  <si>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</si>
  <si>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</si>
  <si>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</si>
  <si>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</si>
  <si>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</si>
  <si>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</si>
  <si>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</si>
  <si>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</si>
  <si>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</si>
  <si>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</si>
  <si>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</si>
  <si>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</si>
  <si>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</si>
  <si>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</si>
  <si>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</si>
  <si>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</si>
  <si>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</si>
  <si>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</si>
  <si>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</si>
  <si>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</si>
  <si>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</si>
  <si>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</si>
  <si>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</si>
  <si>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</si>
  <si>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</si>
  <si>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</si>
  <si>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</si>
  <si>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</si>
  <si>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</si>
  <si>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</si>
  <si>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</si>
  <si>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</si>
  <si>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</si>
  <si>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</si>
  <si>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</si>
  <si>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</si>
  <si>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</si>
  <si>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</si>
  <si>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</si>
  <si>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</si>
  <si>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</si>
  <si>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</si>
  <si>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</si>
  <si>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</si>
  <si>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</si>
  <si>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</si>
  <si>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</si>
  <si>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</si>
  <si>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</si>
  <si>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</si>
  <si>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</si>
  <si>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</si>
  <si>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</si>
  <si>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</si>
  <si>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</si>
  <si>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</si>
  <si>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</si>
  <si>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</si>
  <si>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</si>
  <si>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</si>
  <si>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</si>
  <si>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</si>
  <si>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</si>
  <si>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</si>
  <si>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</si>
  <si>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</si>
  <si>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</si>
  <si>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</si>
  <si>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</si>
  <si>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</si>
  <si>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</si>
  <si>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</si>
  <si>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</si>
  <si>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</si>
  <si>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</si>
  <si>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</si>
  <si>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</si>
  <si>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</si>
  <si>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</si>
  <si>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</si>
  <si>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</si>
  <si>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</si>
  <si>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</si>
  <si>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</si>
  <si>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</si>
  <si>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</si>
  <si>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</si>
  <si>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</si>
  <si>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</si>
  <si>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</si>
  <si>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</si>
  <si>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</si>
  <si>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</si>
  <si>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</si>
  <si>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</si>
  <si>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</si>
  <si>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</si>
  <si>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</si>
  <si>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</si>
  <si>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</si>
  <si>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</si>
  <si>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</si>
  <si>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</si>
  <si>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</si>
  <si>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</si>
  <si>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</si>
  <si>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</si>
  <si>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</si>
  <si>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</si>
  <si>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</si>
  <si>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</si>
  <si>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</si>
  <si>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</si>
  <si>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</si>
  <si>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</si>
  <si>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</si>
  <si>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</si>
  <si>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</si>
  <si>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</si>
  <si>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</si>
  <si>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</si>
  <si>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</si>
  <si>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</si>
  <si>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</si>
  <si>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</si>
  <si>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</si>
  <si>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</si>
  <si>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</si>
  <si>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</si>
  <si>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</si>
  <si>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</si>
  <si>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</si>
  <si>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</si>
  <si>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</si>
  <si>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</si>
  <si>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</si>
  <si>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</si>
  <si>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</si>
  <si>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</si>
  <si>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</si>
  <si>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</si>
  <si>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</si>
  <si>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</si>
  <si>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</si>
  <si>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</si>
  <si>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</si>
  <si>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</si>
  <si>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</si>
  <si>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</si>
  <si>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</si>
  <si>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</si>
  <si>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</si>
  <si>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</si>
  <si>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</si>
  <si>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</si>
  <si>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</si>
  <si>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</si>
  <si>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</si>
  <si>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</si>
  <si>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</si>
  <si>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</si>
  <si>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</si>
  <si>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</si>
  <si>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</si>
  <si>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</si>
  <si>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</si>
  <si>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</si>
  <si>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</si>
  <si>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</si>
  <si>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</si>
  <si>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</si>
  <si>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</si>
  <si>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</si>
  <si>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</si>
  <si>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</si>
  <si>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</si>
  <si>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</si>
  <si>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</si>
  <si>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</si>
  <si>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</si>
  <si>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</si>
  <si>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</si>
  <si>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</si>
  <si>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</si>
  <si>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</si>
  <si>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</si>
  <si>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</si>
  <si>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</si>
  <si>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</si>
  <si>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</si>
  <si>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</si>
  <si>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</si>
  <si>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</si>
  <si>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</si>
  <si>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</si>
  <si>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</si>
  <si>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</si>
  <si>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</si>
  <si>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</si>
  <si>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</si>
  <si>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</si>
  <si>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</si>
  <si>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</si>
  <si>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</si>
  <si>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</si>
  <si>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</si>
  <si>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</si>
  <si>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</si>
  <si>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</si>
  <si>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</si>
  <si>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</si>
  <si>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</si>
  <si>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</si>
  <si>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</si>
  <si>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</si>
  <si>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</si>
  <si>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</si>
  <si>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</si>
  <si>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</si>
  <si>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</si>
  <si>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</si>
  <si>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</si>
  <si>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</si>
  <si>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</si>
  <si>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</si>
  <si>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</si>
  <si>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</si>
  <si>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</si>
  <si>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</si>
  <si>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</si>
  <si>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</si>
  <si>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</si>
  <si>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</si>
  <si>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</si>
  <si>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</si>
  <si>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</si>
  <si>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</si>
  <si>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</si>
  <si>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</si>
  <si>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</si>
  <si>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</si>
  <si>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</si>
  <si>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</si>
  <si>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</si>
  <si>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</si>
  <si>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</si>
  <si>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</si>
  <si>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</si>
  <si>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</si>
  <si>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</si>
  <si>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</si>
  <si>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</si>
  <si>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</si>
  <si>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</si>
  <si>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</si>
  <si>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</si>
  <si>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</si>
  <si>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</si>
  <si>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</si>
  <si>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</si>
  <si>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</si>
  <si>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</si>
  <si>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</si>
  <si>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</si>
  <si>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</si>
  <si>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</si>
  <si>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</si>
  <si>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</si>
  <si>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</si>
  <si>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</si>
  <si>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</si>
  <si>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</si>
  <si>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</si>
  <si>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</si>
  <si>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</si>
  <si>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</si>
  <si>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</si>
  <si>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</si>
  <si>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</si>
  <si>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</si>
  <si>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</si>
  <si>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</si>
  <si>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</si>
  <si>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</si>
  <si>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</si>
  <si>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</si>
  <si>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</si>
  <si>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</si>
  <si>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</si>
  <si>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</si>
  <si>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</si>
  <si>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</si>
  <si>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</si>
  <si>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</si>
  <si>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</si>
  <si>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</si>
  <si>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</si>
  <si>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</si>
  <si>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</si>
  <si>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</si>
  <si>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</si>
  <si>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</si>
  <si>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</si>
  <si>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</si>
  <si>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</si>
  <si>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</si>
  <si>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</si>
  <si>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</si>
  <si>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</si>
  <si>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</si>
  <si>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</si>
  <si>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</si>
  <si>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</si>
  <si>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</si>
  <si>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</si>
  <si>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</si>
  <si>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</si>
  <si>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</si>
  <si>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</si>
  <si>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</si>
  <si>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</si>
  <si>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</si>
  <si>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</si>
  <si>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</si>
  <si>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</si>
  <si>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</si>
  <si>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</si>
  <si>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</si>
  <si>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</si>
  <si>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</si>
  <si>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</si>
  <si>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</si>
  <si>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</si>
  <si>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</si>
  <si>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</si>
  <si>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</si>
  <si>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</si>
  <si>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</si>
  <si>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</si>
  <si>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</si>
  <si>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</si>
  <si>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</si>
  <si>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</si>
  <si>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</si>
  <si>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</si>
  <si>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</si>
  <si>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</si>
  <si>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</si>
  <si>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</si>
  <si>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</si>
  <si>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</si>
  <si>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</si>
  <si>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</si>
  <si>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</si>
  <si>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</si>
  <si>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</si>
  <si>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</si>
  <si>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</si>
  <si>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</si>
  <si>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</si>
  <si>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</si>
  <si>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</si>
  <si>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</si>
  <si>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</si>
  <si>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</si>
  <si>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</si>
  <si>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</si>
  <si>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</si>
  <si>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</si>
  <si>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</si>
  <si>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</si>
  <si>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</si>
  <si>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</si>
  <si>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</si>
  <si>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</si>
  <si>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</si>
  <si>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</si>
  <si>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</si>
  <si>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</si>
  <si>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</si>
  <si>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</si>
  <si>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</si>
  <si>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</si>
  <si>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</si>
  <si>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</si>
  <si>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</si>
  <si>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</si>
  <si>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</si>
  <si>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</si>
  <si>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</si>
  <si>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</si>
  <si>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</si>
  <si>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</si>
  <si>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</si>
  <si>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</si>
  <si>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</si>
  <si>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</si>
  <si>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</si>
  <si>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</si>
  <si>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</si>
  <si>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</si>
  <si>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</si>
  <si>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</si>
  <si>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</si>
  <si>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</si>
  <si>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</si>
  <si>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</si>
  <si>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</si>
  <si>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</si>
  <si>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</si>
  <si>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</si>
  <si>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</si>
  <si>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</si>
  <si>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</si>
  <si>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</si>
  <si>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</si>
  <si>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</si>
  <si>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</si>
  <si>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</si>
  <si>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</si>
  <si>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</si>
  <si>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</si>
  <si>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</si>
  <si>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</si>
  <si>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</si>
  <si>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</si>
  <si>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</si>
  <si>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</si>
  <si>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</si>
  <si>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</si>
  <si>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</si>
  <si>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</si>
  <si>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</si>
  <si>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</si>
  <si>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</si>
  <si>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</si>
  <si>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</si>
  <si>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</si>
  <si>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</si>
  <si>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</si>
  <si>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</si>
  <si>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</si>
  <si>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</si>
  <si>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</si>
  <si>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</si>
  <si>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</si>
  <si>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</si>
  <si>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</si>
  <si>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</si>
  <si>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</si>
  <si>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</si>
  <si>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</si>
  <si>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</si>
  <si>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</si>
  <si>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</si>
  <si>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</si>
  <si>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</si>
  <si>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</si>
  <si>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</si>
  <si>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</si>
  <si>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</si>
  <si>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</si>
  <si>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</si>
  <si>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</si>
  <si>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</si>
  <si>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</si>
  <si>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</si>
  <si>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</si>
  <si>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</si>
  <si>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</si>
  <si>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</si>
  <si>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</si>
  <si>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</si>
  <si>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</si>
  <si>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</si>
  <si>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</si>
  <si>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</si>
  <si>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</si>
  <si>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</si>
  <si>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</si>
  <si>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</si>
  <si>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</si>
  <si>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</si>
  <si>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</si>
  <si>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</si>
  <si>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</si>
  <si>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</si>
  <si>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</si>
  <si>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</si>
  <si>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</si>
  <si>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</si>
  <si>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</si>
  <si>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</si>
  <si>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</si>
  <si>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</si>
  <si>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</si>
  <si>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</si>
  <si>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</si>
  <si>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</si>
  <si>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</si>
  <si>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</si>
  <si>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</si>
  <si>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</si>
  <si>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</si>
  <si>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</si>
  <si>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</si>
  <si>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</si>
  <si>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</si>
  <si>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</si>
  <si>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</si>
  <si>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</si>
  <si>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</si>
  <si>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</si>
  <si>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</si>
  <si>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</si>
  <si>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</si>
  <si>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</si>
  <si>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</si>
  <si>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</si>
  <si>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</si>
  <si>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</si>
  <si>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</si>
  <si>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</si>
  <si>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</si>
  <si>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</si>
  <si>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</si>
  <si>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</si>
  <si>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</si>
  <si>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</si>
  <si>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</si>
  <si>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</si>
  <si>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</si>
  <si>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</si>
  <si>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</si>
  <si>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</si>
  <si>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</si>
  <si>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</si>
  <si>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</si>
  <si>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</si>
  <si>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</si>
  <si>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</si>
  <si>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</si>
  <si>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</si>
  <si>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</si>
  <si>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</si>
  <si>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</si>
  <si>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</si>
  <si>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</si>
  <si>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</si>
  <si>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</si>
  <si>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</si>
  <si>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</si>
  <si>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</si>
  <si>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</si>
  <si>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</si>
  <si>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</si>
  <si>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</si>
  <si>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</si>
  <si>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</si>
  <si>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</si>
  <si>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</si>
  <si>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</si>
  <si>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</si>
  <si>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</si>
  <si>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</si>
  <si>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</si>
  <si>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</si>
  <si>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</si>
  <si>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</si>
  <si>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</si>
  <si>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</si>
  <si>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</si>
  <si>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</si>
  <si>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</si>
  <si>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</si>
  <si>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</si>
  <si>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</si>
  <si>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</si>
  <si>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</si>
  <si>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</si>
  <si>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</si>
  <si>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</si>
  <si>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</si>
  <si>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</si>
  <si>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</si>
  <si>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</si>
  <si>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</si>
  <si>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</si>
  <si>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</si>
  <si>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</si>
  <si>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</si>
  <si>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</si>
  <si>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</si>
  <si>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</si>
  <si>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</si>
  <si>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</si>
  <si>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</si>
  <si>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</si>
  <si>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</si>
  <si>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</si>
  <si>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</si>
  <si>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</si>
  <si>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</si>
  <si>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</si>
  <si>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</si>
  <si>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</si>
  <si>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</si>
  <si>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</si>
  <si>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</si>
  <si>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</si>
  <si>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</si>
  <si>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</si>
  <si>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</si>
  <si>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</si>
  <si>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</si>
  <si>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</si>
  <si>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</si>
  <si>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</si>
  <si>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</si>
  <si>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</si>
  <si>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</si>
  <si>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</si>
  <si>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</si>
  <si>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</si>
  <si>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</si>
  <si>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</si>
  <si>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</si>
  <si>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</si>
  <si>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</si>
  <si>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</si>
  <si>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</si>
  <si>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</si>
  <si>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</si>
  <si>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</si>
  <si>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</si>
  <si>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</si>
  <si>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</si>
  <si>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</si>
  <si>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</si>
  <si>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</si>
  <si>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</si>
  <si>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</si>
  <si>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</si>
  <si>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</si>
  <si>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</si>
  <si>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</si>
  <si>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</si>
  <si>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</si>
  <si>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</si>
  <si>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</si>
  <si>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</si>
  <si>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</si>
  <si>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</si>
  <si>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</si>
  <si>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</si>
  <si>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</si>
  <si>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</si>
  <si>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</si>
  <si>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</si>
  <si>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</si>
  <si>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</si>
  <si>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</si>
  <si>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</si>
  <si>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</si>
  <si>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</si>
  <si>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</si>
  <si>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</si>
  <si>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</si>
  <si>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</si>
  <si>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</si>
  <si>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</si>
  <si>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</si>
  <si>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</si>
  <si>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</si>
  <si>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</si>
  <si>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</si>
  <si>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</si>
  <si>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</si>
  <si>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</si>
  <si>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</si>
  <si>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</si>
  <si>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</si>
  <si>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</si>
  <si>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</si>
  <si>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</si>
  <si>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</si>
  <si>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</si>
  <si>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</si>
  <si>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</si>
  <si>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</si>
  <si>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</si>
  <si>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</si>
  <si>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</si>
  <si>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</si>
  <si>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</si>
  <si>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</si>
  <si>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</si>
  <si>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</si>
  <si>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</si>
  <si>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</si>
  <si>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</si>
  <si>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</si>
  <si>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</si>
  <si>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</si>
  <si>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</si>
  <si>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</si>
  <si>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</si>
  <si>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</si>
  <si>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</si>
  <si>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</si>
  <si>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</si>
  <si>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</si>
  <si>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</si>
  <si>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</si>
  <si>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</si>
  <si>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</si>
  <si>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</si>
  <si>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</si>
  <si>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</si>
  <si>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</si>
  <si>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</si>
  <si>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</si>
  <si>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</si>
  <si>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</si>
  <si>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</si>
  <si>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</si>
  <si>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</si>
  <si>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</si>
  <si>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</si>
  <si>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</si>
  <si>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</si>
  <si>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</si>
  <si>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</si>
  <si>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</si>
  <si>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</si>
  <si>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</si>
  <si>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</si>
  <si>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</si>
  <si>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</si>
  <si>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</si>
  <si>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</si>
  <si>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</si>
  <si>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</si>
  <si>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</si>
  <si>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</si>
  <si>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</si>
  <si>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</si>
  <si>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</si>
  <si>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</si>
  <si>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</si>
  <si>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</si>
  <si>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</si>
  <si>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</si>
  <si>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</si>
  <si>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</si>
  <si>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</si>
  <si>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</si>
  <si>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</si>
  <si>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</si>
  <si>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</si>
  <si>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</si>
  <si>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</si>
  <si>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</si>
  <si>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</si>
  <si>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</si>
  <si>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</si>
  <si>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</si>
  <si>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</si>
  <si>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</si>
  <si>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</si>
  <si>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</si>
  <si>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</si>
  <si>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</si>
  <si>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</si>
  <si>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</si>
  <si>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</si>
  <si>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</si>
  <si>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</si>
  <si>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</si>
  <si>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</si>
  <si>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</si>
  <si>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</si>
  <si>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</si>
  <si>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</si>
  <si>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</si>
  <si>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</si>
  <si>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</si>
  <si>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</si>
  <si>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</si>
  <si>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</si>
  <si>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</si>
  <si>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</si>
  <si>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</si>
  <si>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</si>
  <si>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</si>
  <si>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</si>
  <si>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</si>
  <si>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</si>
  <si>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</si>
  <si>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</si>
  <si>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</si>
  <si>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</si>
  <si>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</si>
  <si>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</si>
  <si>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</si>
  <si>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</si>
  <si>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</si>
  <si>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</si>
  <si>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</si>
  <si>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</si>
  <si>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</si>
  <si>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</si>
  <si>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</si>
  <si>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</si>
  <si>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</si>
  <si>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</si>
  <si>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</si>
  <si>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</si>
  <si>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</si>
  <si>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</si>
  <si>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</si>
  <si>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</si>
  <si>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</si>
  <si>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</si>
  <si>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</si>
  <si>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</si>
  <si>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</si>
  <si>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</si>
  <si>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</si>
  <si>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</si>
  <si>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</si>
  <si>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</si>
  <si>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</si>
  <si>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</si>
  <si>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</si>
  <si>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</si>
  <si>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</si>
  <si>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</si>
  <si>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</si>
  <si>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</si>
  <si>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</si>
  <si>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</si>
  <si>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</si>
  <si>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</si>
  <si>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</si>
  <si>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</si>
  <si>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</si>
  <si>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</si>
  <si>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</si>
  <si>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</si>
  <si>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</si>
  <si>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</si>
  <si>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</si>
  <si>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</si>
  <si>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</si>
  <si>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</si>
  <si>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</si>
  <si>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</si>
  <si>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</si>
  <si>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</si>
  <si>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</si>
  <si>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</si>
  <si>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</si>
  <si>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</si>
  <si>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</si>
  <si>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</si>
  <si>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</si>
  <si>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</si>
  <si>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</si>
  <si>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</si>
  <si>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</si>
  <si>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</si>
  <si>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</si>
  <si>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</si>
  <si>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</si>
  <si>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</si>
  <si>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</si>
  <si>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</si>
  <si>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</si>
  <si>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</si>
  <si>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</si>
  <si>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</si>
  <si>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</si>
  <si>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</si>
  <si>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</si>
  <si>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</si>
  <si>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</si>
  <si>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</si>
  <si>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</si>
  <si>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</si>
  <si>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</si>
  <si>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</si>
  <si>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</si>
  <si>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</si>
  <si>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</si>
  <si>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</si>
  <si>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</si>
  <si>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</si>
  <si>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</si>
  <si>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</si>
  <si>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</si>
  <si>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</si>
  <si>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</si>
  <si>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</si>
  <si>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</si>
  <si>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</si>
  <si>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</si>
  <si>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</si>
  <si>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</si>
  <si>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</si>
  <si>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</si>
  <si>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</si>
  <si>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</si>
  <si>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</si>
  <si>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</si>
  <si>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</si>
  <si>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</si>
  <si>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</si>
  <si>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</si>
  <si>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</si>
  <si>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</si>
  <si>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</si>
  <si>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</si>
  <si>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</si>
  <si>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</si>
  <si>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</si>
  <si>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</si>
  <si>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</si>
  <si>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</si>
  <si>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</si>
  <si>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</si>
  <si>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</si>
  <si>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</si>
  <si>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</si>
  <si>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</si>
  <si>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</si>
  <si>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</si>
  <si>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</si>
  <si>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</si>
  <si>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</si>
  <si>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</si>
  <si>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</si>
  <si>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</si>
  <si>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</si>
  <si>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</si>
  <si>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</si>
  <si>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</si>
  <si>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</si>
  <si>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</si>
  <si>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</si>
  <si>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</si>
  <si>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</si>
  <si>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</si>
  <si>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</si>
  <si>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</si>
  <si>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</si>
  <si>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</si>
  <si>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</si>
  <si>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</si>
  <si>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</si>
  <si>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</si>
  <si>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</si>
  <si>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</si>
  <si>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</si>
  <si>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</si>
  <si>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</si>
  <si>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</si>
  <si>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</si>
  <si>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</si>
  <si>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</si>
  <si>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</si>
  <si>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</si>
  <si>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</si>
  <si>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</si>
  <si>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</si>
  <si>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</si>
  <si>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</si>
  <si>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</si>
  <si>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</si>
  <si>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</si>
  <si>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</si>
  <si>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</si>
  <si>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</si>
  <si>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</si>
  <si>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</si>
  <si>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</si>
  <si>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</si>
  <si>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</si>
  <si>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</si>
  <si>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</si>
  <si>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</si>
  <si>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</si>
  <si>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</si>
  <si>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</si>
  <si>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</si>
  <si>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</si>
  <si>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</si>
  <si>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</si>
  <si>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</si>
  <si>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</si>
  <si>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</si>
  <si>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</si>
  <si>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</si>
  <si>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</si>
  <si>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</si>
  <si>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</si>
  <si>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</si>
  <si>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</si>
  <si>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</si>
  <si>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</si>
  <si>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</si>
  <si>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</si>
  <si>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</si>
  <si>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</si>
  <si>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</si>
  <si>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</si>
  <si>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</si>
  <si>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</si>
  <si>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</si>
  <si>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</si>
  <si>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</si>
  <si>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</si>
  <si>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</si>
  <si>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</si>
  <si>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</si>
  <si>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</si>
  <si>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</si>
  <si>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</si>
  <si>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</si>
  <si>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</si>
  <si>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</si>
  <si>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</si>
  <si>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</si>
  <si>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</si>
  <si>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</si>
  <si>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</si>
  <si>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</si>
  <si>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</si>
  <si>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</si>
  <si>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</si>
  <si>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</si>
  <si>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</si>
  <si>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</si>
  <si>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</si>
  <si>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</si>
  <si>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</si>
  <si>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</si>
  <si>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</si>
  <si>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</si>
  <si>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</si>
  <si>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</si>
  <si>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</si>
  <si>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</si>
  <si>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</si>
  <si>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</si>
  <si>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</si>
  <si>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</si>
  <si>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</si>
  <si>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</si>
  <si>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</si>
  <si>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</si>
  <si>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</si>
  <si>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</si>
  <si>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</si>
  <si>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</si>
  <si>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</si>
  <si>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</si>
  <si>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</si>
  <si>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</si>
  <si>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</si>
  <si>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</si>
  <si>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</si>
  <si>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</si>
  <si>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</si>
  <si>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</si>
  <si>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</si>
  <si>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</si>
  <si>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</si>
  <si>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</si>
  <si>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</si>
  <si>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</si>
  <si>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</si>
  <si>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</si>
  <si>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</si>
  <si>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</si>
  <si>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</si>
  <si>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</si>
  <si>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</si>
  <si>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</si>
  <si>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</si>
  <si>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</si>
  <si>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</si>
  <si>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</si>
  <si>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</si>
  <si>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</si>
  <si>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</si>
  <si>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</si>
  <si>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</si>
  <si>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</si>
  <si>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</si>
  <si>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</si>
  <si>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</si>
  <si>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</si>
  <si>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</si>
  <si>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</si>
  <si>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</si>
  <si>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</si>
  <si>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</si>
  <si>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</si>
  <si>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</si>
  <si>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</si>
  <si>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</si>
  <si>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</si>
  <si>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</si>
  <si>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</si>
  <si>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</si>
  <si>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</si>
  <si>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</si>
  <si>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</si>
  <si>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</si>
  <si>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</si>
  <si>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</si>
  <si>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</si>
  <si>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</si>
  <si>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</si>
  <si>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</si>
  <si>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</si>
  <si>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</si>
  <si>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</si>
  <si>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</si>
  <si>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</si>
  <si>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</si>
  <si>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</si>
  <si>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</si>
  <si>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</si>
  <si>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</si>
  <si>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</si>
  <si>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</si>
  <si>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</si>
  <si>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</si>
  <si>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</si>
  <si>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</si>
  <si>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</si>
  <si>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</si>
  <si>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</si>
  <si>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</si>
  <si>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</si>
  <si>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</si>
  <si>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</si>
  <si>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</si>
  <si>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</si>
  <si>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</si>
  <si>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</si>
  <si>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</si>
  <si>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</si>
  <si>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</si>
  <si>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</si>
  <si>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</si>
  <si>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</si>
  <si>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</si>
  <si>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</si>
  <si>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</si>
  <si>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</si>
  <si>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</si>
  <si>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</si>
  <si>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</si>
  <si>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</si>
  <si>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</si>
  <si>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</si>
  <si>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</si>
  <si>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</si>
  <si>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</si>
  <si>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</si>
  <si>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</si>
  <si>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</si>
  <si>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</si>
  <si>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</si>
  <si>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</si>
  <si>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</si>
  <si>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</si>
  <si>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</si>
  <si>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</si>
  <si>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</si>
  <si>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</si>
  <si>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</si>
  <si>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</si>
  <si>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</si>
  <si>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</si>
  <si>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</si>
  <si>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</si>
  <si>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</si>
  <si>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</si>
  <si>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</si>
  <si>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</si>
  <si>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</si>
  <si>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</si>
  <si>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</si>
  <si>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</si>
  <si>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</si>
  <si>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</si>
  <si>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</si>
  <si>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</si>
  <si>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</si>
  <si>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</si>
  <si>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</si>
  <si>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</si>
  <si>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</si>
  <si>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</si>
  <si>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</si>
  <si>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</si>
  <si>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</si>
  <si>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</si>
  <si>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</si>
  <si>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</si>
  <si>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</si>
  <si>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</si>
  <si>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</si>
  <si>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</si>
  <si>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</si>
  <si>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</si>
  <si>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</si>
  <si>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</si>
  <si>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</si>
  <si>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</si>
  <si>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</si>
  <si>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</si>
  <si>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</si>
  <si>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</si>
  <si>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</si>
  <si>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</si>
  <si>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</si>
  <si>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</si>
  <si>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</si>
  <si>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</si>
  <si>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</si>
  <si>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</si>
  <si>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</si>
  <si>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</si>
  <si>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</si>
  <si>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</si>
  <si>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</si>
  <si>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</si>
  <si>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</si>
  <si>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</si>
  <si>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</si>
  <si>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</si>
  <si>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</si>
  <si>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</si>
  <si>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</si>
  <si>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</si>
  <si>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</si>
  <si>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</si>
  <si>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</si>
  <si>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</si>
  <si>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</si>
  <si>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</si>
  <si>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</si>
  <si>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</si>
  <si>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</si>
  <si>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</si>
  <si>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</si>
  <si>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</si>
  <si>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</si>
  <si>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</si>
  <si>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</si>
  <si>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</si>
  <si>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</si>
  <si>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</si>
  <si>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</si>
  <si>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</si>
  <si>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</si>
  <si>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</si>
  <si>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</si>
  <si>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</si>
  <si>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</si>
  <si>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</si>
  <si>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</si>
  <si>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</si>
  <si>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</si>
  <si>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</si>
  <si>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</si>
  <si>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</si>
  <si>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</si>
  <si>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</si>
  <si>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</si>
  <si>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</si>
  <si>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</si>
  <si>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</si>
  <si>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</si>
  <si>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</si>
  <si>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</si>
  <si>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</si>
  <si>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</si>
  <si>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</si>
  <si>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</si>
  <si>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</si>
  <si>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</si>
  <si>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</si>
  <si>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</si>
  <si>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</si>
  <si>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</si>
  <si>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</si>
  <si>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</si>
  <si>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</si>
  <si>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</si>
  <si>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</si>
  <si>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</si>
  <si>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</si>
  <si>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</si>
  <si>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</si>
  <si>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</si>
  <si>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</si>
  <si>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</si>
  <si>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</si>
  <si>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</si>
  <si>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</si>
  <si>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</si>
  <si>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</si>
  <si>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</si>
  <si>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</si>
  <si>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</si>
  <si>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</si>
  <si>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</si>
  <si>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</si>
  <si>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</si>
  <si>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</si>
  <si>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</si>
  <si>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</si>
  <si>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</si>
  <si>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</si>
  <si>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</si>
  <si>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</si>
  <si>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</si>
  <si>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</si>
  <si>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</si>
  <si>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</si>
  <si>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</si>
  <si>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</si>
  <si>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</si>
  <si>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</si>
  <si>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</si>
  <si>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</si>
  <si>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</si>
  <si>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</si>
  <si>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</si>
  <si>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</si>
  <si>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</si>
  <si>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</si>
  <si>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</si>
  <si>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</si>
  <si>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</si>
  <si>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</si>
  <si>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</si>
  <si>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</si>
  <si>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</si>
  <si>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</si>
  <si>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</si>
  <si>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</si>
  <si>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</si>
  <si>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</si>
  <si>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</si>
  <si>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</si>
  <si>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</si>
  <si>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</si>
  <si>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</si>
  <si>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</si>
  <si>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</si>
  <si>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</si>
  <si>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</si>
  <si>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</si>
  <si>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</si>
  <si>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</si>
  <si>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</si>
  <si>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</si>
  <si>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</si>
  <si>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</si>
  <si>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</si>
  <si>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</si>
  <si>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</si>
  <si>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</si>
  <si>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</si>
  <si>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</si>
  <si>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</si>
  <si>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</si>
  <si>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</si>
  <si>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</si>
  <si>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</si>
  <si>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</si>
  <si>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</si>
  <si>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</si>
  <si>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</si>
  <si>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</si>
  <si>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</si>
  <si>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</si>
  <si>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</si>
  <si>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</si>
  <si>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</si>
  <si>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</si>
  <si>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</si>
  <si>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</si>
  <si>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</si>
  <si>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</si>
  <si>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</si>
  <si>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</si>
  <si>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</si>
  <si>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</si>
  <si>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</si>
  <si>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</si>
  <si>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</si>
  <si>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</si>
  <si>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</si>
  <si>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</si>
  <si>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</si>
  <si>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</si>
  <si>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</si>
  <si>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</si>
  <si>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</si>
  <si>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</si>
  <si>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</si>
  <si>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</si>
  <si>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</si>
  <si>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</si>
  <si>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</si>
  <si>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</si>
  <si>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</si>
  <si>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</si>
  <si>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</si>
  <si>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</si>
  <si>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</si>
  <si>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</si>
  <si>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</si>
  <si>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</si>
  <si>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</si>
  <si>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</si>
  <si>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</si>
  <si>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</si>
  <si>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</si>
  <si>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</si>
  <si>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</si>
  <si>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</si>
  <si>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</si>
  <si>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</si>
  <si>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</si>
  <si>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</si>
  <si>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</si>
  <si>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</si>
  <si>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</si>
  <si>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</si>
  <si>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</si>
  <si>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</si>
  <si>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</si>
  <si>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</si>
  <si>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</si>
  <si>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</si>
  <si>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</si>
  <si>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</si>
  <si>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</si>
  <si>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</si>
  <si>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</si>
  <si>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</si>
  <si>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</si>
  <si>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</si>
  <si>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</si>
  <si>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</si>
  <si>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</si>
  <si>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</si>
  <si>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</si>
  <si>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</si>
  <si>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</si>
  <si>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</si>
  <si>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</si>
  <si>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</si>
  <si>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</si>
  <si>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</si>
  <si>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</si>
  <si>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</si>
  <si>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</si>
  <si>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</si>
  <si>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</si>
  <si>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</si>
  <si>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</si>
  <si>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</si>
  <si>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</si>
  <si>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</si>
  <si>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</si>
  <si>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</si>
  <si>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</si>
  <si>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</si>
  <si>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</si>
  <si>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</si>
  <si>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</si>
  <si>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</si>
  <si>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</si>
  <si>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</si>
  <si>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</si>
  <si>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</si>
  <si>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</si>
  <si>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</si>
  <si>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</si>
  <si>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</si>
  <si>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</si>
  <si>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</si>
  <si>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</si>
  <si>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</si>
  <si>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</si>
  <si>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</si>
  <si>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</si>
  <si>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</si>
  <si>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</si>
  <si>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</si>
  <si>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</si>
  <si>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</si>
  <si>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</si>
  <si>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</si>
  <si>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</si>
  <si>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</si>
  <si>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</si>
  <si>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</si>
  <si>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</si>
  <si>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</si>
  <si>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</si>
  <si>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</si>
  <si>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</si>
  <si>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</si>
  <si>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</si>
  <si>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</si>
  <si>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</si>
  <si>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</si>
  <si>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</si>
  <si>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</si>
  <si>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</si>
  <si>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</si>
  <si>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</si>
  <si>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</si>
  <si>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</si>
  <si>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</si>
  <si>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</si>
  <si>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</si>
  <si>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</si>
  <si>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</si>
  <si>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</si>
  <si>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</si>
  <si>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</si>
  <si>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</si>
  <si>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</si>
  <si>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</si>
  <si>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</si>
  <si>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</si>
  <si>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</si>
  <si>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</si>
  <si>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</si>
  <si>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</si>
  <si>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</si>
  <si>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</si>
  <si>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</si>
  <si>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</si>
  <si>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</si>
  <si>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</si>
  <si>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</si>
  <si>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</si>
  <si>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</si>
  <si>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</si>
  <si>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</si>
  <si>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</si>
  <si>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</si>
  <si>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</si>
  <si>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</si>
  <si>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</si>
  <si>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</si>
  <si>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</si>
  <si>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</si>
  <si>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</si>
  <si>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</si>
  <si>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</si>
  <si>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</si>
  <si>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</si>
  <si>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</si>
  <si>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</si>
  <si>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</si>
  <si>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</si>
  <si>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</si>
  <si>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</si>
  <si>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</si>
  <si>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</si>
  <si>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</si>
  <si>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</si>
  <si>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</si>
  <si>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</si>
  <si>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</si>
  <si>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</si>
  <si>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</si>
  <si>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</si>
  <si>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</si>
  <si>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</si>
  <si>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</si>
  <si>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</si>
  <si>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</si>
  <si>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</si>
  <si>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</si>
  <si>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</si>
  <si>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</si>
  <si>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</si>
  <si>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</si>
  <si>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</si>
  <si>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</si>
  <si>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</si>
  <si>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</si>
  <si>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</si>
  <si>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</si>
  <si>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</si>
  <si>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</si>
  <si>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</si>
  <si>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</si>
  <si>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</si>
  <si>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</si>
  <si>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</si>
  <si>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</si>
  <si>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</si>
  <si>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</si>
  <si>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</si>
  <si>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</si>
  <si>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</si>
  <si>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</si>
  <si>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</si>
  <si>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</si>
  <si>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</si>
  <si>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</si>
  <si>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</si>
  <si>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</si>
  <si>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</si>
  <si>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</si>
  <si>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</si>
  <si>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</si>
  <si>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</si>
  <si>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</si>
  <si>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</si>
  <si>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</si>
  <si>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</si>
  <si>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</si>
  <si>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</si>
  <si>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</si>
  <si>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</si>
  <si>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</si>
  <si>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</si>
  <si>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</si>
  <si>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</si>
  <si>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</si>
  <si>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</si>
  <si>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</si>
  <si>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</si>
  <si>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</si>
  <si>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</si>
  <si>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</si>
  <si>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</si>
  <si>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</si>
  <si>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</si>
  <si>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</si>
  <si>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</si>
  <si>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</si>
  <si>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</si>
  <si>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</si>
  <si>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</si>
  <si>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</si>
  <si>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</si>
  <si>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</si>
  <si>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</si>
  <si>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</si>
  <si>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</si>
  <si>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</si>
  <si>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</si>
  <si>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</si>
  <si>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</si>
  <si>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</si>
  <si>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</si>
  <si>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</si>
  <si>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</si>
  <si>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</si>
  <si>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</si>
  <si>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</si>
  <si>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</si>
  <si>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</si>
  <si>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</si>
  <si>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</si>
  <si>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</si>
  <si>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</si>
  <si>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</si>
  <si>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</si>
  <si>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</si>
  <si>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</si>
  <si>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</si>
  <si>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</si>
  <si>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</si>
  <si>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</si>
  <si>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</si>
  <si>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</si>
  <si>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</si>
  <si>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</si>
  <si>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</si>
  <si>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</si>
  <si>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</si>
  <si>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</si>
  <si>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</si>
  <si>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</si>
  <si>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</si>
  <si>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</si>
  <si>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</si>
  <si>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</si>
  <si>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</si>
  <si>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</si>
  <si>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</si>
  <si>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</si>
  <si>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</si>
  <si>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</si>
  <si>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</si>
  <si>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</si>
  <si>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</si>
  <si>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</si>
  <si>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</si>
  <si>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</si>
  <si>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</si>
  <si>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</si>
  <si>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</si>
  <si>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</si>
  <si>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</si>
  <si>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</si>
  <si>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</si>
  <si>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</si>
  <si>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</si>
  <si>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</si>
  <si>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</si>
  <si>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</si>
  <si>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</si>
  <si>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</si>
  <si>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</si>
  <si>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</si>
  <si>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</si>
  <si>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</si>
  <si>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</si>
  <si>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</si>
  <si>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</si>
  <si>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</si>
  <si>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</si>
  <si>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</si>
  <si>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</si>
  <si>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</si>
  <si>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</si>
  <si>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</si>
  <si>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</si>
  <si>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</si>
  <si>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</si>
  <si>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</si>
  <si>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</si>
  <si>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</si>
  <si>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</si>
  <si>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</si>
  <si>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</si>
  <si>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</si>
  <si>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</si>
  <si>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</si>
  <si>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</si>
  <si>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</si>
  <si>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</si>
  <si>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</si>
  <si>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</si>
  <si>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</si>
  <si>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</si>
  <si>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</si>
  <si>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</si>
  <si>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</si>
  <si>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</si>
  <si>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</si>
  <si>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</si>
  <si>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</si>
  <si>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</si>
  <si>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</si>
  <si>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</si>
  <si>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</si>
  <si>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</si>
  <si>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</si>
  <si>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</si>
  <si>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</si>
  <si>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</si>
  <si>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</si>
  <si>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</si>
  <si>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</si>
  <si>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</si>
  <si>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</si>
  <si>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</si>
  <si>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</si>
  <si>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</si>
  <si>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</si>
  <si>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</si>
  <si>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</si>
  <si>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</si>
  <si>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</si>
  <si>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</si>
  <si>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</si>
  <si>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</si>
  <si>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</si>
  <si>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</si>
  <si>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</si>
  <si>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</si>
  <si>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</si>
  <si>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</si>
  <si>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</si>
  <si>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</si>
  <si>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</si>
  <si>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</si>
  <si>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</si>
  <si>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</si>
  <si>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</si>
  <si>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</si>
  <si>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</si>
  <si>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</si>
  <si>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</si>
  <si>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</si>
  <si>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</si>
  <si>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</si>
  <si>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</si>
  <si>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</si>
  <si>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</si>
  <si>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</si>
  <si>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</si>
  <si>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</si>
  <si>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</si>
  <si>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</si>
  <si>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</si>
  <si>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</si>
  <si>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</si>
  <si>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</si>
  <si>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</si>
  <si>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</si>
  <si>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</si>
  <si>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</si>
  <si>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</si>
  <si>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</si>
  <si>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</si>
  <si>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</si>
  <si>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</si>
  <si>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</si>
  <si>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</si>
  <si>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</si>
  <si>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</si>
  <si>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</si>
  <si>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</si>
  <si>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</si>
  <si>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</si>
  <si>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</si>
  <si>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</si>
  <si>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</si>
  <si>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</si>
  <si>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</si>
  <si>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</si>
  <si>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</si>
  <si>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</si>
  <si>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</si>
  <si>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</si>
  <si>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</si>
  <si>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</si>
  <si>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</si>
  <si>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</si>
  <si>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</si>
  <si>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</si>
  <si>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</si>
  <si>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</si>
  <si>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</si>
  <si>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</si>
  <si>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</si>
  <si>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</si>
  <si>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</si>
  <si>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</si>
  <si>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</si>
  <si>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</si>
  <si>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</si>
  <si>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</si>
  <si>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</si>
  <si>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</si>
  <si>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</si>
  <si>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</si>
  <si>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</si>
  <si>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</si>
  <si>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</si>
  <si>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</si>
  <si>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</si>
  <si>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</si>
  <si>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</si>
  <si>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</si>
  <si>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</si>
  <si>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</si>
  <si>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</si>
  <si>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</si>
  <si>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</si>
  <si>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</si>
  <si>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</si>
  <si>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</si>
  <si>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</si>
  <si>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</si>
  <si>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</si>
  <si>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</si>
  <si>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</si>
  <si>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</si>
  <si>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</si>
  <si>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</si>
  <si>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</si>
  <si>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</si>
  <si>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</si>
  <si>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</si>
  <si>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</si>
  <si>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</si>
  <si>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</si>
  <si>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</si>
  <si>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</si>
  <si>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</si>
  <si>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</si>
  <si>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</si>
  <si>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</si>
  <si>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</si>
  <si>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</si>
  <si>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</si>
  <si>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</si>
  <si>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</si>
  <si>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</si>
  <si>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</si>
  <si>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</si>
  <si>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</si>
  <si>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</si>
  <si>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</si>
  <si>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</si>
  <si>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</si>
  <si>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</si>
  <si>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</si>
  <si>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</si>
  <si>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</si>
  <si>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</si>
  <si>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</si>
  <si>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</si>
  <si>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</si>
  <si>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</si>
  <si>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</si>
  <si>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</si>
  <si>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</si>
  <si>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</si>
  <si>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</si>
  <si>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</si>
  <si>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</si>
  <si>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</si>
  <si>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</si>
  <si>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</si>
  <si>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</si>
  <si>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</si>
  <si>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</si>
  <si>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</si>
  <si>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</si>
  <si>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</si>
  <si>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</si>
  <si>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</si>
  <si>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</si>
  <si>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</si>
  <si>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</si>
  <si>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</si>
  <si>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</si>
  <si>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</si>
  <si>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</si>
  <si>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</si>
  <si>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</si>
  <si>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</si>
  <si>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</si>
  <si>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</si>
  <si>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</si>
  <si>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</si>
  <si>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</si>
  <si>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</si>
  <si>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</si>
  <si>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</si>
  <si>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</si>
  <si>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</si>
  <si>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</si>
  <si>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</si>
  <si>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</si>
  <si>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</si>
  <si>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</si>
  <si>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</si>
  <si>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</si>
  <si>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</si>
  <si>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</si>
  <si>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</si>
  <si>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</si>
  <si>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</si>
  <si>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</si>
  <si>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</si>
  <si>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</si>
  <si>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</si>
  <si>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</si>
  <si>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</si>
  <si>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</si>
  <si>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</si>
  <si>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</si>
  <si>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</si>
  <si>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</si>
  <si>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</si>
  <si>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</si>
  <si>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</si>
  <si>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</si>
  <si>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</si>
  <si>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</si>
  <si>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</si>
  <si>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</si>
  <si>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</si>
  <si>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</si>
  <si>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</si>
  <si>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</si>
  <si>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</si>
  <si>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</si>
  <si>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</si>
  <si>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</si>
  <si>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</si>
  <si>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</si>
  <si>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</si>
  <si>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</si>
  <si>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</si>
  <si>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</si>
  <si>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</si>
  <si>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</si>
  <si>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</si>
  <si>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</si>
  <si>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</si>
  <si>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</si>
  <si>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</si>
  <si>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</si>
  <si>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</si>
  <si>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</si>
  <si>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</si>
  <si>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</si>
  <si>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</si>
  <si>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</si>
  <si>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</si>
  <si>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</si>
  <si>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</si>
  <si>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</si>
  <si>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</si>
  <si>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</si>
  <si>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</si>
  <si>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</si>
  <si>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</si>
  <si>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</si>
  <si>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</si>
  <si>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</si>
  <si>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</si>
  <si>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</si>
  <si>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</si>
  <si>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</si>
  <si>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</si>
  <si>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</si>
  <si>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</si>
  <si>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</si>
  <si>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</si>
  <si>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</si>
  <si>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</si>
  <si>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</si>
  <si>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</si>
  <si>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</si>
  <si>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</si>
  <si>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</si>
  <si>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</si>
  <si>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</si>
  <si>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</si>
  <si>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</si>
  <si>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</si>
  <si>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</si>
  <si>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</si>
  <si>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</si>
  <si>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</si>
  <si>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</si>
  <si>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</si>
  <si>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</si>
  <si>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</si>
  <si>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</si>
  <si>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</si>
  <si>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</si>
  <si>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</si>
  <si>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</si>
  <si>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</si>
  <si>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</si>
  <si>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</si>
  <si>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</si>
  <si>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</si>
  <si>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</si>
  <si>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</si>
  <si>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</si>
  <si>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</si>
  <si>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</si>
  <si>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</si>
  <si>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</si>
  <si>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</si>
  <si>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</si>
  <si>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</si>
  <si>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</si>
  <si>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</si>
  <si>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</si>
  <si>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</si>
  <si>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</si>
  <si>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</si>
  <si>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</si>
  <si>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</si>
  <si>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</si>
  <si>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</si>
  <si>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</si>
  <si>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</si>
  <si>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</si>
  <si>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</si>
  <si>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</si>
  <si>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</si>
  <si>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</si>
  <si>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</si>
  <si>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</si>
  <si>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</si>
  <si>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</si>
  <si>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</si>
  <si>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</si>
  <si>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</si>
  <si>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</si>
  <si>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</si>
  <si>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</si>
  <si>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</si>
  <si>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</si>
  <si>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</si>
  <si>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</si>
  <si>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</si>
  <si>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</si>
  <si>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</si>
  <si>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</si>
  <si>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</si>
  <si>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</si>
  <si>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</si>
  <si>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</si>
  <si>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</si>
  <si>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</si>
  <si>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</si>
  <si>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</si>
  <si>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</si>
  <si>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</si>
  <si>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</si>
  <si>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</si>
  <si>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</si>
  <si>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</si>
  <si>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</si>
  <si>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</si>
  <si>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</si>
  <si>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</si>
  <si>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</si>
  <si>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</si>
  <si>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</si>
  <si>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</si>
  <si>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</si>
  <si>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</si>
  <si>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</si>
  <si>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</si>
  <si>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</si>
  <si>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</si>
  <si>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</si>
  <si>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</si>
  <si>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</si>
  <si>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</si>
  <si>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</si>
  <si>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</si>
  <si>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</si>
  <si>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</si>
  <si>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</si>
  <si>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</si>
  <si>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</si>
  <si>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</si>
  <si>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</si>
  <si>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</si>
  <si>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</si>
  <si>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</si>
  <si>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</si>
  <si>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</si>
  <si>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</si>
  <si>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</si>
  <si>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</si>
  <si>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</si>
  <si>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</si>
  <si>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</si>
  <si>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</si>
  <si>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</si>
  <si>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</si>
  <si>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</si>
  <si>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</si>
  <si>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</si>
  <si>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</si>
  <si>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</si>
  <si>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</si>
  <si>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</si>
  <si>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</si>
  <si>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</si>
  <si>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</si>
  <si>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</si>
  <si>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</si>
  <si>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</si>
  <si>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</si>
  <si>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</si>
  <si>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</si>
  <si>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</si>
  <si>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</si>
  <si>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</si>
  <si>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</si>
  <si>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</si>
  <si>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</si>
  <si>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</si>
  <si>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</si>
  <si>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</si>
  <si>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</si>
  <si>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</si>
  <si>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</si>
  <si>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</si>
  <si>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</si>
  <si>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</si>
  <si>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</si>
  <si>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</si>
  <si>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</si>
  <si>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</si>
  <si>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</si>
  <si>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</si>
  <si>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</si>
  <si>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</si>
  <si>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</si>
  <si>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</si>
  <si>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</si>
  <si>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</si>
  <si>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</si>
  <si>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</si>
  <si>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</si>
  <si>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</si>
  <si>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</si>
  <si>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</si>
  <si>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</si>
  <si>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</si>
  <si>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</si>
  <si>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</si>
  <si>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</si>
  <si>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</si>
  <si>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</si>
  <si>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</si>
  <si>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</si>
  <si>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</si>
  <si>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</si>
  <si>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</si>
  <si>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</si>
  <si>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</si>
  <si>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</si>
  <si>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</si>
  <si>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</si>
  <si>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</si>
  <si>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</si>
  <si>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</si>
  <si>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</si>
  <si>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</si>
  <si>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</si>
  <si>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</si>
  <si>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</si>
  <si>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</si>
  <si>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</si>
  <si>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</si>
  <si>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</si>
  <si>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</si>
  <si>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</si>
  <si>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</si>
  <si>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</si>
  <si>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</si>
  <si>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</si>
  <si>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</si>
  <si>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</si>
  <si>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</si>
  <si>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</si>
  <si>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</si>
  <si>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</si>
  <si>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</si>
  <si>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</si>
  <si>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</si>
  <si>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</si>
  <si>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</si>
  <si>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</si>
  <si>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</si>
  <si>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</si>
  <si>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</si>
  <si>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</si>
  <si>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</si>
  <si>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</si>
  <si>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</si>
  <si>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</si>
  <si>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</si>
  <si>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</si>
  <si>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</si>
  <si>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</si>
  <si>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</si>
  <si>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</si>
  <si>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</si>
  <si>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</si>
  <si>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</si>
  <si>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</si>
  <si>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</si>
  <si>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</si>
  <si>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</si>
  <si>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</si>
  <si>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</si>
  <si>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</si>
  <si>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</si>
  <si>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</si>
  <si>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</si>
  <si>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</si>
  <si>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</si>
  <si>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</si>
  <si>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</si>
  <si>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</si>
  <si>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</si>
  <si>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</si>
  <si>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</si>
  <si>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</si>
  <si>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</si>
  <si>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</si>
  <si>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</si>
  <si>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</si>
  <si>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</si>
  <si>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</si>
  <si>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</si>
  <si>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</si>
  <si>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</si>
  <si>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</si>
  <si>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</si>
  <si>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</si>
  <si>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</si>
  <si>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</si>
  <si>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</si>
  <si>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</si>
  <si>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</si>
  <si>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</si>
  <si>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</si>
  <si>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</si>
  <si>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</si>
  <si>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</si>
  <si>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</si>
  <si>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</si>
  <si>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</si>
  <si>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</si>
  <si>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</si>
  <si>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</si>
  <si>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</si>
  <si>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</si>
  <si>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</si>
  <si>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</si>
  <si>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</si>
  <si>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</si>
  <si>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</si>
  <si>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</si>
  <si>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</si>
  <si>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</si>
  <si>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</si>
  <si>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</si>
  <si>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</si>
  <si>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</si>
  <si>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</si>
  <si>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</si>
  <si>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</si>
  <si>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</si>
  <si>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</si>
  <si>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</si>
  <si>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</si>
  <si>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</si>
  <si>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</si>
  <si>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</si>
  <si>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</si>
  <si>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</si>
  <si>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</si>
  <si>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</si>
  <si>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</si>
  <si>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</si>
  <si>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</si>
  <si>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</si>
  <si>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</si>
  <si>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</si>
  <si>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</si>
  <si>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</si>
  <si>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</si>
  <si>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</si>
  <si>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</si>
  <si>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</si>
  <si>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</si>
  <si>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</si>
  <si>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</si>
  <si>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</si>
  <si>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</si>
  <si>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</si>
  <si>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</si>
  <si>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</si>
  <si>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</si>
  <si>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</si>
  <si>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</si>
  <si>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</si>
  <si>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</si>
  <si>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</si>
  <si>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</si>
  <si>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</si>
  <si>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</si>
  <si>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</si>
  <si>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</si>
  <si>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</si>
  <si>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</si>
  <si>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</si>
  <si>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</si>
  <si>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</si>
  <si>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</si>
  <si>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</si>
  <si>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</si>
  <si>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</si>
  <si>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</si>
  <si>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</si>
  <si>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</si>
  <si>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</si>
  <si>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</si>
  <si>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</si>
  <si>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</si>
  <si>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</si>
  <si>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</si>
  <si>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</si>
  <si>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</si>
  <si>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</si>
  <si>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</si>
  <si>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</si>
  <si>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</si>
  <si>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</si>
  <si>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</si>
  <si>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</si>
  <si>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</si>
  <si>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</si>
  <si>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</si>
  <si>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</si>
  <si>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</si>
  <si>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</si>
  <si>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</si>
  <si>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</si>
  <si>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</si>
  <si>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</si>
  <si>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</si>
  <si>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</si>
  <si>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</si>
  <si>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</si>
  <si>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</si>
  <si>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</si>
  <si>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</si>
  <si>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</si>
  <si>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</si>
  <si>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</si>
  <si>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</si>
  <si>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</si>
  <si>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</si>
  <si>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</si>
  <si>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</si>
  <si>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</si>
  <si>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</si>
  <si>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</si>
  <si>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</si>
  <si>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</si>
  <si>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</si>
  <si>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</si>
  <si>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</si>
  <si>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</si>
  <si>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</si>
  <si>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</si>
  <si>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</si>
  <si>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</si>
  <si>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</si>
  <si>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</si>
  <si>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</si>
  <si>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</si>
  <si>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</si>
  <si>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</si>
  <si>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</si>
  <si>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</si>
  <si>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</si>
  <si>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</si>
  <si>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</si>
  <si>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</si>
  <si>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</si>
  <si>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</si>
  <si>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</si>
  <si>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</si>
  <si>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</si>
  <si>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</si>
  <si>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</si>
  <si>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</si>
  <si>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</si>
  <si>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</si>
  <si>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</si>
  <si>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</si>
  <si>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</si>
  <si>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</si>
  <si>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</si>
  <si>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</si>
  <si>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</si>
  <si>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</si>
  <si>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</si>
  <si>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</si>
  <si>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</si>
  <si>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</si>
  <si>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</si>
  <si>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</si>
  <si>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</si>
  <si>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</si>
  <si>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</si>
  <si>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</si>
  <si>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</si>
  <si>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</si>
  <si>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</si>
  <si>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</si>
  <si>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</si>
  <si>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</si>
  <si>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</si>
  <si>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</si>
  <si>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</si>
  <si>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</si>
  <si>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</si>
  <si>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</si>
  <si>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</si>
  <si>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</si>
  <si>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</si>
  <si>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</si>
  <si>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</si>
  <si>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</si>
  <si>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</si>
  <si>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</si>
  <si>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</si>
  <si>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</si>
  <si>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</si>
  <si>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</si>
  <si>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</si>
  <si>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</si>
  <si>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</si>
  <si>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</si>
  <si>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</si>
  <si>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</si>
  <si>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</si>
  <si>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</si>
  <si>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</si>
  <si>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</si>
  <si>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</si>
  <si>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</si>
  <si>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</si>
  <si>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</si>
  <si>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</si>
  <si>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</si>
  <si>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</si>
  <si>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</si>
  <si>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</si>
  <si>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</si>
  <si>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</si>
  <si>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</si>
  <si>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</si>
  <si>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</si>
  <si>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</si>
  <si>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</si>
  <si>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</si>
  <si>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</si>
  <si>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</si>
  <si>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</si>
  <si>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</si>
  <si>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</si>
  <si>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</si>
  <si>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</si>
  <si>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</si>
  <si>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</si>
  <si>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</si>
  <si>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</si>
  <si>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</si>
  <si>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</si>
  <si>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</si>
  <si>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</si>
  <si>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</si>
  <si>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</si>
  <si>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</si>
  <si>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</si>
  <si>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</si>
  <si>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</si>
  <si>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</si>
  <si>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</si>
  <si>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</si>
  <si>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</si>
  <si>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</si>
  <si>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</si>
  <si>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</si>
  <si>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</si>
  <si>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</si>
  <si>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</si>
  <si>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</si>
  <si>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</si>
  <si>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</si>
  <si>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</si>
  <si>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</si>
  <si>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</si>
  <si>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</si>
  <si>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</si>
  <si>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</si>
  <si>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</si>
  <si>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</si>
  <si>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</si>
  <si>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</si>
  <si>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</si>
  <si>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</si>
  <si>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</si>
  <si>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</si>
  <si>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</si>
  <si>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</si>
  <si>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</si>
  <si>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</si>
  <si>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</si>
  <si>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</si>
  <si>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</si>
  <si>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</si>
  <si>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</si>
  <si>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</si>
  <si>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</si>
  <si>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</si>
  <si>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</si>
  <si>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</si>
  <si>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</si>
  <si>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</si>
  <si>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</si>
  <si>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</si>
  <si>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</si>
  <si>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</si>
  <si>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</si>
  <si>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</si>
  <si>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</si>
  <si>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</si>
  <si>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</si>
  <si>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</si>
  <si>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</si>
  <si>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</si>
  <si>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</si>
  <si>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</si>
  <si>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</si>
  <si>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</si>
  <si>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</si>
  <si>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</si>
  <si>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</si>
  <si>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</si>
  <si>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</si>
  <si>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</si>
  <si>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</si>
  <si>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</si>
  <si>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</si>
  <si>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</si>
  <si>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</si>
  <si>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</si>
  <si>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</si>
  <si>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</si>
  <si>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</si>
  <si>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</si>
  <si>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</si>
  <si>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</si>
  <si>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</si>
  <si>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</si>
  <si>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</si>
  <si>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</si>
  <si>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</si>
  <si>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</si>
  <si>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</si>
  <si>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</si>
  <si>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</si>
  <si>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</si>
  <si>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</si>
  <si>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</si>
  <si>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</si>
  <si>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</si>
  <si>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</si>
  <si>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</si>
  <si>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</si>
  <si>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</si>
  <si>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</si>
  <si>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</si>
  <si>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</si>
  <si>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</si>
  <si>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</si>
  <si>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</si>
  <si>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</si>
  <si>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</si>
  <si>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</si>
  <si>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</si>
  <si>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</si>
  <si>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</si>
  <si>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</si>
  <si>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</si>
  <si>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</si>
  <si>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</si>
  <si>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</si>
  <si>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</si>
  <si>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</si>
  <si>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</si>
  <si>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</si>
  <si>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</si>
  <si>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</si>
  <si>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</si>
  <si>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</si>
  <si>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</si>
  <si>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</si>
  <si>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</si>
  <si>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</si>
  <si>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</si>
  <si>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</si>
  <si>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</si>
  <si>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</si>
  <si>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</si>
  <si>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</si>
  <si>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</si>
  <si>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</si>
  <si>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</si>
  <si>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</si>
  <si>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</si>
  <si>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</si>
  <si>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</si>
  <si>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</si>
  <si>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</si>
  <si>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</si>
  <si>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</si>
  <si>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</si>
  <si>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</si>
  <si>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</si>
  <si>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</si>
  <si>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</si>
  <si>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</si>
  <si>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</si>
  <si>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</si>
  <si>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</si>
  <si>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</si>
  <si>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</si>
  <si>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</si>
  <si>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</si>
  <si>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</si>
  <si>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</si>
  <si>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</si>
  <si>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</si>
  <si>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</si>
  <si>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</si>
  <si>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</si>
  <si>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</si>
  <si>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</si>
  <si>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</si>
  <si>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</si>
  <si>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</si>
  <si>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</si>
  <si>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</si>
  <si>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</si>
  <si>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</si>
  <si>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</si>
  <si>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</si>
  <si>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</si>
  <si>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</si>
  <si>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</si>
  <si>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</si>
  <si>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</si>
  <si>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</si>
  <si>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</si>
  <si>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</si>
  <si>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</si>
  <si>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</si>
  <si>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</si>
  <si>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</si>
  <si>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</si>
  <si>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</si>
  <si>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</si>
  <si>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</si>
  <si>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</si>
  <si>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</si>
  <si>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</si>
  <si>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</si>
  <si>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</si>
  <si>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</si>
  <si>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</si>
  <si>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</si>
  <si>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</si>
  <si>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</si>
  <si>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</si>
  <si>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</si>
  <si>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</si>
  <si>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</si>
  <si>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</si>
  <si>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</si>
  <si>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</si>
  <si>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</si>
  <si>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</si>
  <si>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</si>
  <si>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</si>
  <si>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</si>
  <si>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</si>
  <si>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</si>
  <si>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</si>
  <si>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</si>
  <si>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</si>
  <si>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</si>
  <si>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</si>
  <si>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</si>
  <si>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</si>
  <si>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</si>
  <si>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</si>
  <si>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</si>
  <si>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</si>
  <si>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</si>
  <si>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</si>
  <si>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</si>
  <si>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</si>
  <si>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</si>
  <si>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</si>
  <si>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</si>
  <si>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</si>
  <si>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</si>
  <si>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</si>
  <si>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</si>
  <si>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</si>
  <si>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</si>
  <si>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</si>
  <si>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</si>
  <si>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</si>
  <si>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</si>
  <si>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</si>
  <si>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</si>
  <si>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</si>
  <si>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</si>
  <si>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</si>
  <si>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</si>
  <si>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</si>
  <si>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</si>
  <si>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</si>
  <si>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</si>
  <si>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</si>
  <si>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</si>
  <si>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</si>
  <si>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</si>
  <si>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</si>
  <si>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</si>
  <si>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</si>
  <si>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</si>
  <si>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</si>
  <si>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</si>
  <si>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</si>
  <si>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</si>
  <si>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</si>
  <si>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</si>
  <si>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</si>
  <si>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</si>
  <si>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</si>
  <si>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</si>
  <si>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</si>
  <si>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</si>
  <si>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</si>
  <si>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</si>
  <si>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</si>
  <si>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</si>
  <si>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</si>
  <si>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</si>
  <si>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</si>
  <si>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</si>
  <si>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</si>
  <si>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</si>
  <si>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</si>
  <si>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</si>
  <si>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</si>
  <si>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</si>
  <si>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</si>
  <si>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</si>
  <si>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</si>
  <si>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</si>
  <si>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</si>
  <si>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</si>
  <si>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</si>
  <si>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</si>
  <si>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</si>
  <si>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</si>
  <si>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</si>
  <si>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</si>
  <si>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</si>
  <si>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</si>
  <si>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</si>
  <si>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</si>
  <si>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</si>
  <si>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</si>
  <si>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</si>
  <si>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</si>
  <si>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</si>
  <si>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</si>
  <si>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</si>
  <si>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</si>
  <si>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</si>
  <si>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</si>
  <si>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</si>
  <si>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</si>
  <si>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</si>
  <si>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</si>
  <si>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</si>
  <si>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</si>
  <si>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</si>
  <si>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</si>
  <si>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</si>
  <si>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</si>
  <si>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</si>
  <si>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</si>
  <si>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</si>
  <si>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</si>
  <si>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</si>
  <si>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</si>
  <si>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</si>
  <si>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</si>
  <si>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</si>
  <si>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</si>
  <si>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</si>
  <si>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</si>
  <si>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</si>
  <si>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</si>
  <si>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</si>
  <si>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</si>
  <si>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</si>
  <si>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</si>
  <si>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</si>
  <si>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</si>
  <si>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</si>
  <si>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</si>
  <si>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</si>
  <si>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</si>
  <si>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</si>
  <si>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</si>
  <si>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</si>
  <si>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</si>
  <si>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</si>
  <si>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</si>
  <si>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</si>
  <si>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</si>
  <si>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</si>
  <si>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</si>
  <si>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</si>
  <si>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</si>
  <si>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</si>
  <si>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</si>
  <si>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</si>
  <si>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</si>
  <si>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</si>
  <si>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</si>
  <si>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</si>
  <si>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</si>
  <si>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</si>
  <si>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</si>
  <si>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</si>
  <si>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</si>
  <si>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</si>
  <si>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</si>
  <si>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</si>
  <si>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</si>
  <si>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</si>
  <si>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</si>
  <si>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</si>
  <si>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</si>
  <si>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</si>
  <si>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</si>
  <si>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</si>
  <si>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</si>
  <si>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</si>
  <si>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</si>
  <si>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</si>
  <si>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</si>
  <si>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</si>
  <si>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</si>
  <si>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</si>
  <si>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</si>
  <si>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</si>
  <si>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</si>
  <si>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</si>
  <si>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</si>
  <si>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</si>
  <si>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</si>
  <si>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</si>
  <si>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</si>
  <si>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</si>
  <si>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</si>
  <si>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</si>
  <si>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</si>
  <si>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</si>
  <si>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</si>
  <si>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</si>
  <si>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</si>
  <si>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</si>
  <si>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</si>
  <si>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</si>
  <si>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</si>
  <si>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</si>
  <si>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</si>
  <si>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</si>
  <si>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</si>
  <si>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</si>
  <si>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</si>
  <si>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</si>
  <si>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</si>
  <si>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</si>
  <si>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</si>
  <si>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</si>
  <si>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</si>
  <si>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</si>
  <si>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</si>
  <si>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</si>
  <si>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</si>
  <si>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</si>
  <si>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</si>
  <si>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</si>
  <si>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</si>
  <si>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</si>
  <si>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</si>
  <si>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</si>
  <si>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</si>
  <si>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</si>
  <si>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</si>
  <si>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</si>
  <si>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</si>
  <si>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</si>
  <si>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</si>
  <si>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</si>
  <si>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</si>
  <si>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</si>
  <si>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</si>
  <si>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</si>
  <si>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</si>
  <si>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</si>
  <si>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</si>
  <si>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</si>
  <si>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</si>
  <si>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</si>
  <si>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</si>
  <si>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</si>
  <si>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</si>
  <si>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</si>
  <si>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</si>
  <si>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</si>
  <si>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</si>
  <si>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</si>
  <si>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</si>
  <si>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</si>
  <si>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</si>
  <si>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</si>
  <si>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</si>
  <si>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</si>
  <si>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</si>
  <si>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</si>
  <si>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</si>
  <si>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</si>
  <si>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</si>
  <si>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</si>
  <si>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</si>
  <si>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</si>
  <si>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</si>
  <si>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</si>
  <si>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</si>
  <si>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</si>
  <si>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</si>
  <si>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</si>
  <si>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</si>
  <si>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</si>
  <si>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</si>
  <si>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</si>
  <si>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</si>
  <si>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</si>
  <si>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</si>
  <si>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</si>
  <si>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</si>
  <si>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</si>
  <si>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</si>
  <si>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</si>
  <si>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</si>
  <si>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</si>
  <si>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</si>
  <si>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</si>
  <si>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</si>
  <si>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</si>
  <si>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</si>
  <si>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</si>
  <si>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</si>
  <si>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</si>
  <si>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</si>
  <si>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</si>
  <si>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</si>
  <si>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</si>
  <si>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</si>
  <si>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</si>
  <si>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</si>
  <si>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</si>
  <si>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</si>
  <si>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</si>
  <si>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</si>
  <si>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</si>
  <si>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</si>
  <si>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</si>
  <si>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</si>
  <si>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</si>
  <si>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</si>
  <si>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</si>
  <si>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</si>
  <si>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</si>
  <si>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</si>
  <si>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</si>
  <si>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</si>
  <si>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</si>
  <si>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</si>
  <si>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</si>
  <si>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</si>
  <si>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</si>
  <si>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</si>
  <si>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</si>
  <si>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</si>
  <si>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</si>
  <si>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</si>
  <si>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</si>
  <si>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</si>
  <si>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</si>
  <si>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</si>
  <si>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</si>
  <si>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</si>
  <si>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</si>
  <si>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</si>
  <si>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</si>
  <si>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</si>
  <si>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</si>
  <si>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</si>
  <si>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</si>
  <si>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</si>
  <si>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</si>
  <si>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</si>
  <si>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</si>
  <si>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</si>
  <si>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</si>
  <si>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</si>
  <si>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</si>
  <si>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</si>
  <si>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</si>
  <si>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</si>
  <si>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</si>
  <si>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</si>
  <si>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</si>
  <si>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</si>
  <si>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</si>
  <si>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</si>
  <si>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</si>
  <si>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</si>
  <si>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</si>
  <si>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</si>
  <si>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</si>
  <si>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</si>
  <si>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</si>
  <si>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</si>
  <si>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</si>
  <si>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</si>
  <si>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</si>
  <si>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</si>
  <si>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</si>
  <si>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</si>
  <si>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</si>
  <si>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</si>
  <si>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</si>
  <si>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</si>
  <si>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</si>
  <si>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</si>
  <si>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</si>
  <si>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</si>
  <si>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</si>
  <si>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</si>
  <si>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</si>
  <si>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</si>
  <si>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</si>
  <si>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</si>
  <si>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</si>
  <si>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</si>
  <si>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</si>
  <si>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</si>
  <si>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</si>
  <si>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</si>
  <si>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</si>
  <si>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</si>
  <si>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</si>
  <si>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</si>
  <si>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</si>
  <si>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</si>
  <si>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</si>
  <si>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</si>
  <si>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</si>
  <si>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</si>
  <si>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</si>
  <si>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</si>
  <si>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</si>
  <si>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</si>
  <si>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</si>
  <si>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</si>
  <si>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</si>
  <si>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</si>
  <si>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</si>
  <si>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</si>
  <si>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</si>
  <si>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</si>
  <si>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</si>
  <si>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</si>
  <si>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</si>
  <si>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</si>
  <si>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</si>
  <si>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</si>
  <si>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</si>
  <si>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</si>
  <si>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</si>
  <si>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</si>
  <si>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</si>
  <si>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</si>
  <si>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</si>
  <si>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</si>
  <si>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</si>
  <si>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</si>
  <si>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</si>
  <si>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</si>
  <si>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</si>
  <si>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</si>
  <si>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</si>
  <si>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</si>
  <si>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</si>
  <si>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</si>
  <si>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</si>
  <si>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</si>
  <si>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</si>
  <si>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</si>
  <si>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</si>
  <si>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</si>
  <si>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</si>
  <si>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</si>
  <si>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</si>
  <si>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</si>
  <si>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</si>
  <si>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</si>
  <si>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</si>
  <si>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</si>
  <si>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</si>
  <si>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</si>
  <si>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</si>
  <si>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</si>
  <si>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</si>
  <si>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</si>
  <si>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</si>
  <si>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</si>
  <si>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</si>
  <si>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</si>
  <si>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</si>
  <si>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</si>
  <si>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</si>
  <si>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</si>
  <si>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</si>
  <si>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</si>
  <si>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</si>
  <si>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</si>
  <si>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</si>
  <si>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</si>
  <si>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</si>
  <si>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</si>
  <si>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</si>
  <si>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</si>
  <si>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</si>
  <si>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</si>
  <si>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</si>
  <si>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</si>
  <si>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</si>
  <si>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</si>
  <si>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</si>
  <si>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</si>
  <si>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</si>
  <si>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</si>
  <si>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</si>
  <si>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</si>
  <si>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</si>
  <si>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</si>
  <si>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</si>
  <si>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</si>
  <si>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</si>
  <si>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</si>
  <si>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</si>
  <si>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</si>
  <si>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</si>
  <si>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</si>
  <si>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</si>
  <si>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</si>
  <si>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</si>
  <si>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</si>
  <si>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</si>
  <si>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</si>
  <si>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</si>
  <si>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</si>
  <si>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</si>
  <si>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</si>
  <si>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</si>
  <si>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</si>
  <si>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</si>
  <si>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</si>
  <si>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</si>
  <si>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</si>
  <si>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</si>
  <si>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</si>
  <si>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</si>
  <si>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</si>
  <si>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</si>
  <si>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</si>
  <si>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</si>
  <si>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</si>
  <si>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</si>
  <si>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</si>
  <si>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</si>
  <si>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</si>
  <si>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</si>
  <si>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</si>
  <si>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</si>
  <si>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</si>
  <si>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</si>
  <si>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</si>
  <si>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</si>
  <si>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</si>
  <si>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</si>
  <si>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</si>
  <si>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</si>
  <si>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</si>
  <si>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</si>
  <si>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</si>
  <si>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</si>
  <si>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</si>
  <si>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</si>
  <si>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</si>
  <si>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</si>
  <si>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</si>
  <si>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</si>
  <si>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</si>
  <si>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</si>
  <si>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</si>
  <si>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</si>
  <si>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</si>
  <si>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</si>
  <si>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</si>
  <si>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</si>
  <si>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</si>
  <si>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</si>
  <si>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</si>
  <si>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</si>
  <si>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</si>
  <si>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</si>
  <si>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</si>
  <si>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</si>
  <si>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</si>
  <si>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</si>
  <si>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</si>
  <si>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</si>
  <si>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</si>
  <si>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</si>
  <si>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</si>
  <si>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</si>
  <si>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</si>
  <si>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</si>
  <si>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</si>
  <si>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</si>
  <si>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</si>
  <si>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</si>
  <si>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</si>
  <si>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</si>
  <si>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</si>
  <si>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</si>
  <si>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</si>
  <si>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</si>
  <si>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</si>
  <si>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</si>
  <si>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</si>
  <si>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</si>
  <si>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</si>
  <si>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</si>
  <si>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</si>
  <si>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</si>
  <si>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</si>
  <si>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</si>
  <si>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</si>
  <si>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</si>
  <si>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</si>
  <si>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</si>
  <si>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</si>
  <si>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</si>
  <si>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</si>
  <si>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</si>
  <si>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</si>
  <si>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</si>
  <si>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</si>
  <si>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</si>
  <si>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</si>
  <si>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</si>
  <si>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</si>
  <si>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</si>
  <si>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</si>
  <si>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</si>
  <si>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</si>
  <si>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</si>
  <si>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</si>
  <si>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</si>
  <si>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</si>
  <si>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</si>
  <si>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</si>
  <si>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</si>
  <si>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</si>
  <si>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</si>
  <si>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</si>
  <si>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</si>
  <si>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</si>
  <si>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</si>
  <si>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</si>
  <si>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</si>
  <si>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</si>
  <si>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</si>
  <si>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</si>
  <si>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</si>
  <si>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</si>
  <si>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</si>
  <si>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</si>
  <si>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</si>
  <si>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</si>
  <si>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</si>
  <si>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</si>
  <si>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</si>
  <si>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</si>
  <si>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</si>
  <si>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</si>
  <si>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</si>
  <si>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</si>
  <si>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</si>
  <si>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</si>
  <si>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</si>
  <si>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</si>
  <si>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</si>
  <si>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</si>
  <si>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</si>
  <si>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</si>
  <si>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</si>
  <si>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</si>
  <si>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</si>
  <si>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</si>
  <si>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</si>
  <si>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</si>
  <si>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</si>
  <si>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</si>
  <si>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</si>
  <si>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</si>
  <si>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</si>
  <si>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</si>
  <si>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</si>
  <si>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</si>
  <si>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</si>
  <si>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</si>
  <si>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</si>
  <si>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</si>
  <si>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</si>
  <si>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</si>
  <si>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</si>
  <si>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</si>
  <si>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</si>
  <si>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</si>
  <si>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</si>
  <si>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</si>
  <si>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</si>
  <si>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</si>
  <si>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</si>
  <si>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</si>
  <si>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</si>
  <si>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</si>
  <si>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</si>
  <si>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</si>
  <si>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</si>
  <si>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</si>
  <si>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</si>
  <si>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</si>
  <si>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</si>
  <si>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</si>
  <si>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</si>
  <si>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</si>
  <si>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</si>
  <si>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</si>
  <si>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</si>
  <si>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</si>
  <si>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</si>
  <si>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</si>
  <si>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</si>
  <si>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</si>
  <si>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</si>
  <si>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</si>
  <si>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</si>
  <si>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</si>
  <si>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</si>
  <si>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</si>
  <si>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</si>
  <si>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</si>
  <si>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</si>
  <si>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</si>
  <si>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</si>
  <si>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</si>
  <si>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</si>
  <si>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</si>
  <si>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</si>
  <si>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</si>
  <si>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</si>
  <si>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</si>
  <si>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</si>
  <si>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</si>
  <si>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</si>
  <si>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</si>
  <si>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</si>
  <si>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</si>
  <si>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</si>
  <si>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</si>
  <si>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</si>
  <si>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</si>
  <si>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</si>
  <si>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</si>
  <si>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</si>
  <si>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</si>
  <si>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</si>
  <si>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</si>
  <si>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</si>
  <si>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</si>
  <si>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</si>
  <si>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</si>
  <si>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</si>
  <si>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</si>
  <si>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</si>
  <si>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</si>
  <si>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</si>
  <si>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</si>
  <si>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</si>
  <si>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</si>
  <si>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</si>
  <si>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</si>
  <si>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</si>
  <si>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</si>
  <si>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</si>
  <si>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</si>
  <si>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</si>
  <si>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</si>
  <si>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</si>
  <si>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</si>
  <si>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</si>
  <si>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</si>
  <si>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</si>
  <si>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</si>
  <si>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</si>
  <si>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</si>
  <si>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</si>
  <si>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</si>
  <si>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</si>
  <si>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</si>
  <si>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</si>
  <si>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</si>
  <si>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</si>
  <si>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</si>
  <si>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</si>
  <si>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</si>
  <si>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</si>
  <si>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</si>
  <si>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</si>
  <si>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</si>
  <si>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</si>
  <si>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</si>
  <si>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</si>
  <si>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</si>
  <si>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</si>
  <si>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</si>
  <si>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</si>
  <si>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</si>
  <si>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</si>
  <si>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</si>
  <si>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</si>
  <si>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</si>
  <si>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</si>
  <si>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</si>
  <si>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</si>
  <si>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</si>
  <si>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</si>
  <si>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</si>
  <si>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</si>
  <si>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</si>
  <si>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</si>
  <si>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</si>
  <si>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</si>
  <si>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</si>
  <si>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</si>
  <si>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</si>
  <si>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</si>
  <si>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</si>
  <si>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</si>
  <si>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</si>
  <si>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</si>
  <si>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</si>
  <si>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</si>
  <si>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</si>
  <si>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</si>
  <si>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</si>
  <si>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</si>
  <si>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</si>
  <si>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</si>
  <si>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</si>
  <si>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</si>
  <si>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</si>
  <si>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</si>
  <si>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</si>
  <si>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</si>
  <si>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</si>
  <si>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</si>
  <si>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</si>
  <si>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</si>
  <si>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</si>
  <si>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</si>
  <si>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</si>
  <si>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</si>
  <si>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</si>
  <si>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</si>
  <si>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</si>
  <si>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</si>
  <si>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</si>
  <si>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</si>
  <si>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</si>
  <si>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</si>
  <si>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</si>
  <si>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</si>
  <si>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</si>
  <si>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</si>
  <si>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</si>
  <si>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</si>
  <si>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</si>
  <si>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</si>
  <si>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</si>
  <si>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</si>
  <si>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</si>
  <si>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</si>
  <si>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</si>
  <si>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</si>
  <si>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</si>
  <si>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</si>
  <si>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</si>
  <si>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</si>
  <si>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</si>
  <si>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</si>
  <si>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</si>
  <si>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</si>
  <si>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</si>
  <si>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</si>
  <si>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</si>
  <si>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</si>
  <si>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</si>
  <si>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</si>
  <si>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</si>
  <si>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</si>
  <si>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</si>
  <si>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</si>
  <si>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</si>
  <si>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</si>
  <si>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</si>
  <si>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</si>
  <si>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</si>
  <si>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</si>
  <si>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</si>
  <si>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</si>
  <si>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</si>
  <si>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</si>
  <si>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</si>
  <si>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</si>
  <si>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</si>
  <si>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</si>
  <si>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</si>
  <si>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</si>
  <si>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</si>
  <si>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</si>
  <si>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</si>
  <si>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</si>
  <si>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</si>
  <si>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</si>
  <si>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</si>
  <si>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</si>
  <si>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</si>
  <si>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</si>
  <si>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</si>
  <si>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</si>
  <si>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</si>
  <si>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</si>
  <si>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</si>
  <si>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</si>
  <si>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</si>
  <si>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</si>
  <si>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</si>
  <si>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</si>
  <si>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</si>
  <si>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</si>
  <si>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</si>
  <si>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</si>
  <si>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</si>
  <si>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</si>
  <si>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</si>
  <si>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</si>
  <si>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</si>
  <si>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</si>
  <si>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</si>
  <si>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</si>
  <si>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</si>
  <si>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</si>
  <si>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</si>
  <si>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</si>
  <si>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</si>
  <si>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</si>
  <si>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</si>
  <si>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</si>
  <si>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</si>
  <si>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</si>
  <si>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</si>
  <si>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</si>
  <si>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</si>
  <si>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</si>
  <si>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</si>
  <si>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</si>
  <si>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</si>
  <si>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</si>
  <si>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</si>
  <si>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</si>
  <si>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</si>
  <si>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</si>
  <si>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</si>
  <si>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</si>
  <si>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</si>
  <si>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</si>
  <si>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</si>
  <si>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</si>
  <si>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</si>
  <si>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</si>
  <si>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</si>
  <si>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</si>
  <si>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</si>
  <si>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</si>
  <si>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</si>
  <si>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</si>
  <si>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</si>
  <si>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</si>
  <si>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</si>
  <si>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</si>
  <si>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</si>
  <si>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</si>
  <si>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</si>
  <si>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</si>
  <si>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</si>
  <si>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</si>
  <si>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</si>
  <si>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</si>
  <si>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</si>
  <si>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</si>
  <si>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</si>
  <si>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</si>
  <si>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</si>
  <si>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</si>
  <si>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</si>
  <si>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</si>
  <si>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</si>
  <si>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</si>
  <si>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</si>
  <si>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</si>
  <si>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</si>
  <si>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</si>
  <si>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</si>
  <si>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</si>
  <si>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</si>
  <si>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</si>
  <si>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</si>
  <si>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</si>
  <si>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</si>
  <si>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</si>
  <si>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</si>
  <si>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</si>
  <si>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</si>
  <si>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</si>
  <si>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</si>
  <si>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</si>
  <si>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</si>
  <si>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</si>
  <si>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</si>
  <si>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</si>
  <si>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</si>
  <si>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</si>
  <si>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</si>
  <si>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</si>
  <si>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</si>
  <si>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</si>
  <si>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</si>
  <si>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</si>
  <si>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</si>
  <si>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</si>
  <si>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</si>
  <si>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</si>
  <si>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</si>
  <si>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</si>
  <si>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</si>
  <si>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</si>
  <si>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</si>
  <si>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</si>
  <si>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</si>
  <si>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</si>
  <si>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</si>
  <si>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</si>
  <si>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</si>
  <si>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</si>
  <si>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</si>
  <si>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</si>
  <si>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</si>
  <si>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</si>
  <si>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</si>
  <si>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</si>
  <si>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</si>
  <si>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</si>
  <si>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</si>
  <si>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</si>
  <si>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</si>
  <si>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</si>
  <si>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</si>
  <si>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</si>
  <si>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</si>
  <si>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</si>
  <si>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</si>
  <si>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</si>
  <si>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</si>
  <si>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</si>
  <si>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</si>
  <si>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</si>
  <si>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</si>
  <si>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</si>
  <si>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</si>
  <si>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</si>
  <si>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</si>
  <si>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</si>
  <si>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</si>
  <si>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</si>
  <si>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</si>
  <si>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</si>
  <si>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</si>
  <si>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</si>
  <si>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</si>
  <si>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</si>
  <si>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</si>
  <si>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</si>
  <si>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</si>
  <si>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</si>
  <si>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</si>
  <si>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</si>
  <si>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</si>
  <si>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</si>
  <si>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</si>
  <si>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</si>
  <si>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</si>
  <si>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</si>
  <si>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</si>
  <si>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</si>
  <si>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</si>
  <si>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</si>
  <si>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</si>
  <si>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</si>
  <si>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</si>
  <si>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</si>
  <si>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</si>
  <si>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</si>
  <si>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</si>
  <si>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</si>
  <si>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</si>
  <si>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</si>
  <si>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</si>
  <si>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</si>
  <si>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</si>
  <si>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</si>
  <si>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</si>
  <si>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</si>
  <si>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</si>
  <si>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</si>
  <si>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</si>
  <si>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</si>
  <si>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</si>
  <si>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</si>
  <si>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</si>
  <si>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</si>
  <si>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</si>
  <si>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</si>
  <si>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</si>
  <si>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</si>
  <si>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</si>
  <si>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</si>
  <si>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</si>
  <si>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</si>
  <si>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</si>
  <si>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</si>
  <si>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</si>
  <si>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</si>
  <si>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</si>
  <si>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</si>
  <si>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</si>
  <si>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</si>
  <si>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</si>
  <si>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</si>
  <si>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</si>
  <si>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</si>
  <si>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</si>
  <si>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</si>
  <si>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</si>
  <si>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</si>
  <si>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</si>
  <si>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</si>
  <si>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</si>
  <si>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</si>
  <si>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</si>
  <si>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</si>
  <si>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</si>
  <si>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</si>
  <si>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</si>
  <si>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</si>
  <si>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</si>
  <si>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</si>
  <si>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</si>
  <si>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</si>
  <si>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</si>
  <si>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</si>
  <si>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</si>
  <si>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</si>
  <si>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</si>
  <si>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</si>
  <si>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</si>
  <si>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</si>
  <si>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</si>
  <si>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</si>
  <si>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</si>
  <si>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</si>
  <si>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</si>
  <si>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</si>
  <si>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</si>
  <si>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</si>
  <si>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</si>
  <si>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</si>
  <si>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</si>
  <si>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</si>
  <si>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</si>
  <si>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</si>
  <si>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</si>
  <si>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</si>
  <si>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</si>
  <si>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</si>
  <si>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</si>
  <si>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</si>
  <si>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</si>
  <si>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</si>
  <si>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</si>
  <si>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</si>
  <si>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</si>
  <si>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</si>
  <si>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</si>
  <si>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</si>
  <si>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</si>
  <si>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</si>
  <si>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</si>
  <si>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</si>
  <si>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</si>
  <si>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</si>
  <si>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</si>
  <si>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</si>
  <si>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</si>
  <si>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</si>
  <si>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</si>
  <si>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</si>
  <si>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</si>
  <si>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</si>
  <si>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</si>
  <si>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</si>
  <si>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</si>
  <si>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</si>
  <si>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</si>
  <si>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</si>
  <si>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</si>
  <si>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</si>
  <si>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</si>
  <si>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</si>
  <si>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</si>
  <si>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</si>
  <si>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</si>
  <si>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</si>
  <si>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</si>
  <si>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</si>
  <si>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</si>
  <si>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</si>
  <si>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</si>
  <si>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</si>
  <si>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</si>
  <si>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</si>
  <si>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</si>
  <si>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</si>
  <si>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</si>
  <si>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</si>
  <si>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</si>
  <si>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</si>
  <si>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</si>
  <si>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</si>
  <si>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</si>
  <si>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</si>
  <si>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</si>
  <si>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</si>
  <si>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</si>
  <si>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</si>
  <si>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</si>
  <si>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</si>
  <si>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</si>
  <si>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</si>
  <si>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</si>
  <si>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</si>
  <si>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</si>
  <si>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</si>
  <si>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</si>
  <si>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</si>
  <si>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</si>
  <si>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</si>
  <si>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</si>
  <si>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</si>
  <si>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</si>
  <si>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</si>
  <si>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</si>
  <si>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</si>
  <si>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</si>
  <si>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</si>
  <si>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</si>
  <si>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</si>
  <si>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</si>
  <si>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</si>
  <si>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</si>
  <si>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</si>
  <si>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</si>
  <si>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</si>
  <si>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</si>
  <si>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</si>
  <si>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</si>
  <si>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</si>
  <si>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</si>
  <si>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</si>
  <si>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</si>
  <si>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</si>
  <si>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</si>
  <si>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</si>
  <si>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</si>
  <si>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</si>
  <si>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</si>
  <si>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</si>
  <si>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</si>
  <si>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</si>
  <si>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</si>
  <si>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</si>
  <si>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</si>
  <si>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</si>
  <si>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</si>
  <si>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</si>
  <si>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</si>
  <si>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</si>
  <si>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</si>
  <si>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</si>
  <si>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</si>
  <si>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</si>
  <si>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</si>
  <si>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</si>
  <si>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</si>
  <si>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</si>
  <si>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</si>
  <si>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</si>
  <si>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</si>
  <si>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</si>
  <si>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</si>
  <si>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</si>
  <si>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</si>
  <si>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</si>
  <si>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</si>
  <si>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</si>
  <si>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</si>
  <si>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</si>
  <si>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</si>
  <si>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</si>
  <si>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</si>
  <si>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</si>
  <si>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</si>
  <si>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</si>
  <si>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</si>
  <si>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</si>
  <si>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</si>
  <si>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</si>
  <si>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</si>
  <si>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</si>
  <si>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</si>
  <si>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</si>
  <si>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</si>
  <si>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</si>
  <si>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</si>
  <si>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</si>
  <si>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</si>
  <si>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</si>
  <si>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</si>
  <si>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</si>
  <si>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</si>
  <si>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</si>
  <si>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</si>
  <si>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</si>
  <si>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</si>
  <si>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</si>
  <si>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</si>
  <si>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</si>
  <si>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</si>
  <si>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</si>
  <si>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</si>
  <si>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</si>
  <si>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</si>
  <si>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</si>
  <si>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</si>
  <si>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</si>
  <si>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</si>
  <si>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</si>
  <si>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</si>
  <si>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</si>
  <si>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</si>
  <si>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</si>
  <si>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</si>
  <si>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</si>
  <si>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</si>
  <si>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</si>
  <si>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</si>
  <si>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</si>
  <si>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</si>
  <si>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</si>
  <si>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</si>
  <si>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</si>
  <si>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</si>
  <si>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</si>
  <si>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</si>
  <si>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</si>
  <si>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</si>
  <si>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</si>
  <si>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</si>
  <si>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</si>
  <si>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</si>
  <si>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</si>
  <si>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</si>
  <si>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</si>
  <si>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</si>
  <si>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</si>
  <si>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</si>
  <si>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</si>
  <si>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</si>
  <si>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</si>
  <si>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</si>
  <si>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</si>
  <si>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</si>
  <si>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</si>
  <si>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</si>
  <si>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</si>
  <si>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</si>
  <si>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</si>
  <si>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</si>
  <si>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</si>
  <si>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</si>
  <si>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</si>
  <si>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</si>
  <si>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</si>
  <si>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</si>
  <si>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</si>
  <si>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</si>
  <si>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</si>
  <si>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</si>
  <si>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</si>
  <si>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</si>
  <si>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</si>
  <si>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</si>
  <si>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</si>
  <si>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</si>
  <si>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</si>
  <si>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</si>
  <si>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</si>
  <si>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</si>
  <si>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</si>
  <si>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</si>
  <si>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</si>
  <si>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</si>
  <si>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</si>
  <si>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</si>
  <si>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</si>
  <si>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</si>
  <si>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</si>
  <si>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</si>
  <si>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</si>
  <si>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</si>
  <si>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</si>
  <si>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</si>
  <si>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</si>
  <si>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</si>
  <si>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</si>
  <si>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</si>
  <si>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</si>
  <si>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</si>
  <si>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</si>
  <si>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</si>
  <si>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</si>
  <si>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</si>
  <si>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</si>
  <si>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</si>
  <si>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</si>
  <si>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</si>
  <si>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</si>
  <si>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</si>
  <si>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</si>
  <si>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</si>
  <si>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</si>
  <si>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</si>
  <si>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</si>
  <si>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</si>
  <si>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</si>
  <si>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</si>
  <si>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</si>
  <si>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</si>
  <si>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</si>
  <si>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</si>
  <si>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</si>
  <si>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</si>
  <si>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</si>
  <si>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</si>
  <si>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</si>
  <si>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</si>
  <si>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</si>
  <si>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</si>
  <si>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</si>
  <si>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</si>
  <si>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</si>
  <si>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</si>
  <si>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</si>
  <si>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</si>
  <si>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</si>
  <si>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</si>
  <si>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</si>
  <si>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</si>
  <si>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</si>
  <si>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</si>
  <si>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</si>
  <si>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</si>
  <si>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</si>
  <si>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</si>
  <si>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</si>
  <si>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</si>
  <si>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</si>
  <si>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</si>
  <si>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</si>
  <si>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</si>
  <si>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</si>
  <si>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</si>
  <si>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</si>
  <si>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</si>
  <si>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</si>
  <si>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</si>
  <si>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</si>
  <si>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</si>
  <si>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</si>
  <si>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</si>
  <si>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</si>
  <si>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</si>
  <si>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</si>
  <si>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</si>
  <si>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</si>
  <si>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</si>
  <si>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</si>
  <si>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</si>
  <si>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</si>
  <si>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</si>
  <si>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</si>
  <si>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</si>
  <si>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</si>
  <si>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</si>
  <si>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</si>
  <si>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</si>
  <si>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</si>
  <si>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</si>
  <si>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</si>
  <si>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</si>
  <si>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</si>
  <si>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</si>
  <si>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</si>
  <si>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</si>
  <si>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</si>
  <si>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</si>
  <si>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</si>
  <si>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</si>
  <si>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</si>
  <si>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</si>
  <si>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</si>
  <si>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</si>
  <si>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</si>
  <si>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</si>
  <si>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</si>
  <si>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</si>
  <si>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</si>
  <si>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</si>
  <si>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</si>
  <si>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</si>
  <si>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</si>
  <si>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</si>
  <si>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</si>
  <si>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</si>
  <si>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</si>
  <si>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</si>
  <si>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</si>
  <si>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</si>
  <si>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</si>
  <si>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</si>
  <si>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</si>
  <si>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</si>
  <si>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</si>
  <si>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</si>
  <si>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</si>
  <si>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</si>
  <si>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</si>
  <si>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</si>
  <si>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</si>
  <si>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</si>
  <si>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</si>
  <si>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</si>
  <si>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</si>
  <si>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</si>
  <si>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</si>
  <si>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</si>
  <si>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</si>
  <si>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</si>
  <si>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</si>
  <si>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</si>
  <si>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</si>
  <si>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</si>
  <si>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</si>
  <si>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</si>
  <si>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</si>
  <si>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</si>
  <si>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</si>
  <si>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</si>
  <si>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</si>
  <si>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</si>
  <si>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</si>
  <si>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</si>
  <si>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</si>
  <si>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</si>
  <si>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</si>
  <si>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</si>
  <si>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</si>
  <si>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</si>
  <si>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</si>
  <si>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</si>
  <si>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</si>
  <si>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</si>
  <si>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</si>
  <si>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</si>
  <si>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</si>
  <si>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</si>
  <si>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</si>
  <si>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</si>
  <si>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</si>
  <si>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</si>
  <si>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</si>
  <si>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</si>
  <si>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</si>
  <si>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</si>
  <si>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</si>
  <si>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</si>
  <si>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</si>
  <si>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</si>
  <si>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</si>
  <si>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</si>
  <si>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</si>
  <si>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</si>
  <si>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</si>
  <si>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</si>
  <si>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</si>
  <si>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</si>
  <si>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</si>
  <si>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</si>
  <si>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</si>
  <si>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</si>
  <si>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</si>
  <si>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</si>
  <si>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</si>
  <si>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</si>
  <si>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</si>
  <si>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</si>
  <si>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</si>
  <si>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</si>
  <si>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</si>
  <si>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</si>
  <si>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</si>
  <si>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</si>
  <si>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</si>
  <si>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</si>
  <si>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</si>
  <si>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</si>
  <si>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</si>
  <si>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</si>
  <si>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</si>
  <si>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</si>
  <si>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</si>
  <si>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</si>
  <si>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</si>
  <si>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</si>
  <si>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</si>
  <si>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</si>
  <si>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</si>
  <si>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</si>
  <si>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</si>
  <si>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</si>
  <si>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</si>
  <si>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</si>
  <si>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</si>
  <si>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</si>
  <si>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</si>
  <si>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</si>
  <si>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</si>
  <si>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</si>
  <si>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</si>
  <si>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</si>
  <si>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</si>
  <si>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</si>
  <si>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</si>
  <si>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</si>
  <si>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</si>
  <si>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</si>
  <si>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</si>
  <si>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</si>
  <si>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</si>
  <si>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</si>
  <si>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</si>
  <si>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</si>
  <si>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</si>
  <si>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</si>
  <si>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</si>
  <si>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</si>
  <si>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</si>
  <si>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</si>
  <si>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</si>
  <si>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</si>
  <si>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</si>
  <si>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</si>
  <si>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</si>
  <si>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</si>
  <si>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</si>
  <si>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</si>
  <si>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</si>
  <si>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</si>
  <si>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</si>
  <si>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</si>
  <si>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</si>
  <si>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</si>
  <si>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</si>
  <si>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</si>
  <si>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</si>
  <si>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</si>
  <si>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</si>
  <si>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</si>
  <si>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</si>
  <si>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</si>
  <si>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</si>
  <si>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</si>
  <si>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</si>
  <si>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</si>
  <si>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</si>
  <si>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</si>
  <si>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</si>
  <si>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</si>
  <si>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</si>
  <si>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</si>
  <si>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</si>
  <si>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</si>
  <si>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</si>
  <si>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</si>
  <si>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</si>
  <si>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</si>
  <si>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</si>
  <si>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</si>
  <si>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</si>
  <si>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</si>
  <si>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</si>
  <si>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</si>
  <si>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</si>
  <si>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</si>
  <si>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</si>
  <si>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</si>
  <si>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</si>
  <si>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</si>
  <si>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</si>
  <si>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</si>
  <si>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</si>
  <si>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</si>
  <si>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</si>
  <si>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</si>
  <si>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</si>
  <si>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</si>
  <si>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</si>
  <si>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</si>
  <si>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</si>
  <si>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</si>
  <si>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</si>
  <si>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</si>
  <si>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</si>
  <si>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</si>
  <si>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</si>
  <si>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</si>
  <si>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</si>
  <si>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</si>
  <si>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</si>
  <si>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</si>
  <si>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</si>
  <si>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</si>
  <si>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</si>
  <si>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</si>
  <si>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</si>
  <si>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</si>
  <si>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</si>
  <si>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</si>
  <si>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</si>
  <si>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</si>
  <si>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</si>
  <si>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</si>
  <si>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</si>
  <si>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</si>
  <si>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</si>
  <si>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</si>
  <si>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</si>
  <si>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</si>
  <si>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</si>
  <si>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</si>
  <si>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</si>
  <si>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</si>
  <si>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</si>
  <si>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</si>
  <si>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</si>
  <si>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</si>
  <si>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</si>
  <si>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</si>
  <si>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</si>
  <si>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</si>
  <si>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</si>
  <si>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</si>
  <si>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</si>
  <si>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</si>
  <si>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</si>
  <si>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</si>
  <si>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</si>
  <si>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</si>
  <si>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</si>
  <si>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</si>
  <si>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</si>
  <si>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</si>
  <si>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</si>
  <si>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</si>
  <si>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</si>
  <si>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</si>
  <si>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</si>
  <si>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</si>
  <si>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</si>
  <si>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</si>
  <si>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</si>
  <si>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</si>
  <si>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</si>
  <si>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</si>
  <si>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</si>
  <si>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</si>
  <si>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</si>
  <si>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</si>
  <si>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</si>
  <si>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</si>
  <si>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</si>
  <si>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</si>
  <si>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</si>
  <si>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</si>
  <si>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</si>
  <si>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</si>
  <si>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</si>
  <si>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</si>
  <si>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</si>
  <si>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</si>
  <si>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</si>
  <si>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</si>
  <si>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</si>
  <si>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</si>
  <si>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</si>
  <si>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</si>
  <si>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</si>
  <si>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</si>
  <si>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</si>
  <si>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</si>
  <si>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</si>
  <si>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</si>
  <si>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</si>
  <si>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</si>
  <si>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</si>
  <si>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</si>
  <si>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</si>
  <si>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</si>
  <si>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</si>
  <si>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</si>
  <si>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</si>
  <si>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</si>
  <si>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</si>
  <si>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</si>
  <si>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</si>
  <si>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</si>
  <si>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</si>
  <si>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</si>
  <si>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</si>
  <si>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</si>
  <si>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</si>
  <si>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</si>
  <si>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</si>
  <si>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</si>
  <si>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</si>
  <si>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</si>
  <si>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</si>
  <si>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</si>
  <si>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</si>
  <si>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</si>
  <si>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</si>
  <si>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</si>
  <si>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</si>
  <si>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</si>
  <si>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</si>
  <si>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</si>
  <si>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</si>
  <si>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</si>
  <si>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</si>
  <si>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</si>
  <si>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</si>
  <si>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</si>
  <si>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</si>
  <si>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</si>
  <si>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</si>
  <si>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</si>
  <si>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</si>
  <si>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</si>
  <si>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</si>
  <si>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</si>
  <si>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</si>
  <si>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</si>
  <si>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</si>
  <si>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</si>
  <si>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</si>
  <si>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</si>
  <si>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</si>
  <si>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</si>
  <si>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</si>
  <si>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</si>
  <si>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</si>
  <si>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</si>
  <si>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</si>
  <si>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</si>
  <si>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</si>
  <si>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</si>
  <si>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</si>
  <si>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</si>
  <si>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</si>
  <si>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</si>
  <si>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</si>
  <si>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</si>
  <si>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</si>
  <si>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</si>
  <si>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</si>
  <si>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</si>
  <si>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</si>
  <si>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</si>
  <si>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</si>
  <si>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</si>
  <si>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</si>
  <si>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</si>
  <si>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</si>
  <si>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</si>
  <si>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</si>
  <si>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</si>
  <si>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</si>
  <si>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</si>
  <si>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</si>
  <si>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</si>
  <si>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</si>
  <si>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</si>
  <si>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</si>
  <si>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</si>
  <si>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</si>
  <si>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</si>
  <si>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</si>
  <si>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</si>
  <si>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</si>
  <si>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</si>
  <si>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</si>
  <si>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</si>
  <si>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</si>
  <si>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</si>
  <si>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</si>
  <si>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</si>
  <si>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</si>
  <si>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</si>
  <si>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</si>
  <si>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</si>
  <si>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</si>
  <si>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</si>
  <si>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</si>
  <si>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</si>
  <si>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</si>
  <si>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</si>
  <si>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</si>
  <si>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</si>
  <si>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</si>
  <si>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</si>
  <si>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</si>
  <si>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</si>
  <si>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</si>
  <si>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</si>
  <si>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</si>
  <si>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</si>
  <si>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</si>
  <si>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</si>
  <si>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</si>
  <si>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</si>
  <si>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</si>
  <si>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</si>
  <si>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</si>
  <si>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</si>
  <si>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</si>
  <si>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</si>
  <si>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</si>
  <si>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</si>
  <si>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</si>
  <si>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</si>
  <si>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</si>
  <si>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</si>
  <si>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</si>
  <si>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</si>
  <si>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</si>
  <si>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</si>
  <si>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</si>
  <si>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</si>
  <si>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</si>
  <si>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</si>
  <si>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</si>
  <si>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</si>
  <si>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</si>
  <si>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</si>
  <si>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</si>
  <si>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</si>
  <si>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</si>
  <si>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</si>
  <si>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</si>
  <si>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</si>
  <si>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</si>
  <si>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</si>
  <si>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</si>
  <si>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</si>
  <si>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</si>
  <si>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</si>
  <si>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</si>
  <si>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</si>
  <si>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</si>
  <si>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</si>
  <si>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</si>
  <si>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</si>
  <si>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</si>
  <si>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</si>
  <si>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</si>
  <si>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</si>
  <si>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</si>
  <si>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</si>
  <si>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</si>
  <si>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</si>
  <si>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</si>
  <si>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</si>
  <si>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</si>
  <si>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</si>
  <si>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</si>
  <si>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</si>
  <si>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</si>
  <si>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</si>
  <si>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</si>
  <si>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</si>
  <si>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</si>
  <si>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</si>
  <si>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</si>
  <si>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</si>
  <si>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</si>
  <si>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</si>
  <si>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</si>
  <si>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</si>
  <si>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</si>
  <si>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</si>
  <si>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</si>
  <si>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</si>
  <si>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</si>
  <si>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</si>
  <si>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</si>
  <si>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</si>
  <si>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</si>
  <si>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</si>
  <si>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</si>
  <si>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</si>
  <si>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</si>
  <si>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</si>
  <si>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</si>
  <si>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</si>
  <si>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</si>
  <si>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</si>
  <si>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</si>
  <si>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</si>
  <si>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</si>
  <si>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</si>
  <si>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</si>
  <si>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</si>
  <si>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</si>
  <si>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</si>
  <si>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</si>
  <si>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</si>
  <si>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</si>
  <si>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</si>
  <si>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</si>
  <si>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</si>
  <si>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</si>
  <si>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</si>
  <si>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</si>
  <si>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</si>
  <si>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</si>
  <si>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</si>
  <si>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</si>
  <si>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</si>
  <si>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</si>
  <si>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</si>
  <si>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</si>
  <si>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</si>
  <si>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</si>
  <si>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</si>
  <si>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</si>
  <si>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</si>
  <si>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</si>
  <si>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</si>
  <si>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</si>
  <si>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</si>
  <si>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</si>
  <si>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</si>
  <si>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</si>
  <si>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</si>
  <si>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</si>
  <si>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</si>
  <si>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</si>
  <si>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</si>
  <si>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</si>
  <si>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</si>
  <si>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</si>
  <si>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</si>
  <si>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</si>
  <si>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</si>
  <si>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</si>
  <si>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</si>
  <si>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</si>
  <si>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</si>
  <si>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</si>
  <si>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</si>
  <si>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</si>
  <si>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</si>
  <si>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</si>
  <si>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</si>
  <si>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</si>
  <si>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</si>
  <si>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</si>
  <si>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</si>
  <si>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</si>
  <si>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</si>
  <si>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</si>
  <si>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</si>
  <si>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</si>
  <si>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</si>
  <si>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</si>
  <si>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</si>
  <si>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</si>
  <si>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</si>
  <si>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</si>
  <si>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</si>
  <si>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</si>
  <si>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</si>
  <si>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</si>
  <si>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</si>
  <si>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</si>
  <si>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</si>
  <si>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</si>
  <si>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</si>
  <si>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</si>
  <si>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</si>
  <si>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</si>
  <si>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</si>
  <si>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</si>
  <si>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</si>
  <si>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</si>
  <si>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</si>
  <si>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</si>
  <si>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</si>
  <si>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</si>
  <si>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</si>
  <si>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</si>
  <si>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</si>
  <si>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</si>
  <si>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</si>
  <si>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</si>
  <si>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</si>
  <si>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</si>
  <si>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</si>
  <si>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</si>
  <si>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</si>
  <si>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</si>
  <si>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</si>
  <si>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</si>
  <si>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</si>
  <si>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</si>
  <si>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</si>
  <si>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</si>
  <si>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</si>
  <si>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</si>
  <si>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</si>
  <si>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</si>
  <si>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</si>
  <si>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</si>
  <si>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</si>
  <si>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</si>
  <si>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</si>
  <si>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</si>
  <si>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</si>
  <si>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</si>
  <si>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</si>
  <si>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</si>
  <si>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</si>
  <si>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</si>
  <si>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</si>
  <si>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</si>
  <si>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</si>
  <si>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</si>
  <si>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</si>
  <si>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</si>
  <si>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</si>
  <si>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</si>
  <si>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</si>
  <si>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</si>
  <si>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</si>
  <si>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</si>
  <si>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</si>
  <si>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</si>
  <si>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</si>
  <si>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</si>
  <si>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</si>
  <si>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</si>
  <si>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</si>
  <si>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</si>
  <si>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</si>
  <si>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</si>
  <si>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</si>
  <si>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</si>
  <si>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</si>
  <si>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</si>
  <si>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</si>
  <si>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</si>
  <si>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</si>
  <si>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</si>
  <si>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</si>
  <si>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</si>
  <si>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</si>
  <si>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</si>
  <si>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</si>
  <si>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</si>
  <si>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</si>
  <si>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</si>
  <si>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</si>
  <si>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</si>
  <si>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</si>
  <si>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</si>
  <si>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</si>
  <si>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</si>
  <si>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</si>
  <si>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</si>
  <si>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</si>
  <si>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</si>
  <si>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</si>
  <si>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</si>
  <si>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</si>
  <si>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</si>
  <si>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</si>
  <si>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</si>
  <si>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</si>
  <si>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</si>
  <si>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</si>
  <si>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</si>
  <si>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</si>
  <si>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</si>
  <si>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</si>
  <si>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</si>
  <si>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</si>
  <si>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</si>
  <si>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</si>
  <si>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</si>
  <si>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</si>
  <si>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</si>
  <si>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</si>
  <si>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</si>
  <si>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</si>
  <si>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</si>
  <si>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</si>
  <si>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</si>
  <si>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</si>
  <si>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</si>
  <si>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</si>
  <si>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</si>
  <si>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</si>
  <si>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</si>
  <si>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</si>
  <si>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</si>
  <si>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</si>
  <si>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</si>
  <si>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</si>
  <si>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</si>
  <si>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</si>
  <si>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</si>
  <si>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</si>
  <si>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</si>
  <si>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</si>
  <si>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</si>
  <si>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</si>
  <si>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</si>
  <si>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</si>
  <si>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</si>
  <si>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</si>
  <si>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</si>
  <si>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</si>
  <si>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</si>
  <si>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</si>
  <si>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</si>
  <si>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</si>
  <si>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</si>
  <si>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</si>
  <si>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</si>
  <si>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</si>
  <si>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</si>
  <si>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</si>
  <si>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</si>
  <si>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</si>
  <si>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</si>
  <si>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</si>
  <si>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</si>
  <si>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</si>
  <si>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</si>
  <si>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</si>
  <si>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</si>
  <si>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</si>
  <si>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</si>
  <si>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</si>
  <si>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</si>
  <si>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</si>
  <si>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</si>
  <si>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</si>
  <si>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</si>
  <si>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</si>
  <si>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</si>
  <si>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</si>
  <si>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</si>
  <si>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</si>
  <si>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</si>
  <si>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</si>
  <si>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</si>
  <si>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</si>
  <si>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</si>
  <si>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</si>
  <si>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</si>
  <si>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</si>
  <si>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</si>
  <si>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</si>
  <si>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</si>
  <si>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</si>
  <si>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</si>
  <si>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</si>
  <si>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</si>
  <si>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</si>
  <si>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</si>
  <si>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</si>
  <si>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</si>
  <si>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</si>
  <si>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</si>
  <si>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</si>
  <si>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</si>
  <si>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</si>
  <si>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</si>
  <si>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</si>
  <si>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</si>
  <si>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</si>
  <si>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</si>
  <si>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</si>
  <si>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</si>
  <si>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</si>
  <si>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</si>
  <si>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</si>
  <si>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</si>
  <si>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</si>
  <si>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</si>
  <si>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</si>
  <si>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</si>
  <si>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</si>
  <si>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</si>
  <si>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</si>
  <si>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</si>
  <si>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</si>
  <si>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</si>
  <si>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</si>
  <si>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</si>
  <si>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</si>
  <si>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</si>
  <si>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</si>
  <si>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</si>
  <si>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</si>
  <si>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</si>
  <si>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</si>
  <si>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</si>
  <si>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</si>
  <si>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</si>
  <si>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</si>
  <si>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</si>
  <si>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</si>
  <si>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</si>
  <si>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</si>
  <si>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</si>
  <si>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</si>
  <si>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</si>
  <si>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</si>
  <si>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</si>
  <si>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</si>
  <si>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</si>
  <si>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</si>
  <si>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</si>
  <si>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</si>
  <si>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</si>
  <si>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</si>
  <si>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</si>
  <si>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</si>
  <si>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</si>
  <si>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</si>
  <si>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</si>
  <si>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</si>
  <si>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</si>
  <si>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</si>
  <si>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</si>
  <si>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</si>
  <si>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</si>
  <si>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</si>
  <si>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</si>
  <si>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</si>
  <si>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</si>
  <si>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</si>
  <si>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</si>
  <si>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</si>
  <si>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</si>
  <si>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</si>
  <si>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</si>
  <si>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</si>
  <si>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</si>
  <si>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</si>
  <si>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</si>
  <si>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</si>
  <si>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</si>
  <si>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</si>
  <si>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</si>
  <si>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</si>
  <si>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</si>
  <si>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</si>
  <si>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</si>
  <si>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</si>
  <si>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</si>
  <si>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</si>
  <si>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</si>
  <si>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</si>
  <si>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</si>
  <si>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</si>
  <si>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</si>
  <si>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</si>
  <si>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</si>
  <si>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</si>
  <si>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</si>
  <si>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</si>
  <si>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</si>
  <si>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</si>
  <si>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</si>
  <si>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</si>
  <si>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</si>
  <si>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</si>
  <si>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</si>
  <si>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</si>
  <si>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</si>
  <si>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</si>
  <si>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</si>
  <si>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</si>
  <si>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</si>
  <si>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</si>
  <si>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</si>
  <si>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</si>
  <si>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</si>
  <si>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</si>
  <si>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</si>
  <si>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</si>
  <si>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</si>
  <si>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</si>
  <si>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</si>
  <si>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</si>
  <si>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</si>
  <si>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</si>
  <si>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</si>
  <si>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</si>
  <si>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</si>
  <si>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</si>
  <si>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</si>
  <si>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</si>
  <si>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</si>
  <si>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</si>
  <si>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</si>
  <si>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</si>
  <si>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</si>
  <si>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</si>
  <si>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</si>
  <si>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</si>
  <si>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</si>
  <si>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</si>
  <si>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</si>
  <si>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</si>
  <si>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</si>
  <si>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</si>
  <si>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</si>
  <si>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</si>
  <si>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</si>
  <si>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</si>
  <si>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</si>
  <si>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</si>
  <si>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</si>
  <si>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</si>
  <si>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</si>
  <si>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</si>
  <si>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</si>
  <si>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</si>
  <si>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</si>
  <si>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</si>
  <si>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</si>
  <si>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</si>
  <si>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</si>
  <si>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</si>
  <si>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</si>
  <si>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</si>
  <si>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</si>
  <si>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</si>
  <si>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</si>
  <si>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</si>
  <si>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</si>
  <si>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</si>
  <si>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</si>
  <si>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</si>
  <si>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</si>
  <si>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</si>
  <si>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</si>
  <si>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</si>
  <si>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</si>
  <si>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</si>
  <si>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</si>
  <si>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</si>
  <si>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</si>
  <si>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</si>
  <si>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</si>
  <si>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</si>
  <si>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</si>
  <si>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</si>
  <si>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</si>
  <si>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</si>
  <si>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</si>
  <si>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</si>
  <si>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</si>
  <si>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</si>
  <si>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</si>
  <si>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</si>
  <si>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</si>
  <si>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</si>
  <si>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</si>
  <si>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</si>
  <si>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</si>
  <si>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</si>
  <si>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</si>
  <si>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</si>
  <si>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</si>
  <si>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</si>
  <si>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</si>
  <si>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</si>
  <si>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</si>
  <si>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</si>
  <si>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</si>
  <si>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</si>
  <si>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</si>
  <si>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</si>
  <si>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</si>
  <si>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</si>
  <si>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</si>
  <si>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</si>
  <si>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</si>
  <si>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</si>
  <si>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</si>
  <si>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</si>
  <si>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</si>
  <si>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</si>
  <si>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</si>
  <si>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</si>
  <si>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</si>
  <si>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</si>
  <si>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</si>
  <si>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</si>
  <si>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</si>
  <si>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</si>
  <si>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</si>
  <si>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</si>
  <si>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</si>
  <si>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</si>
  <si>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</si>
  <si>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</si>
  <si>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</si>
  <si>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</si>
  <si>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</si>
  <si>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</si>
  <si>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</si>
  <si>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</si>
  <si>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</si>
  <si>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</si>
  <si>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</si>
  <si>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</si>
  <si>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</si>
  <si>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</si>
  <si>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</si>
  <si>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</si>
  <si>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</si>
  <si>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</si>
  <si>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</si>
  <si>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</si>
  <si>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</si>
  <si>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</si>
  <si>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</si>
  <si>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</si>
  <si>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</si>
  <si>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</si>
  <si>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</si>
  <si>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</si>
  <si>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</si>
  <si>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</si>
  <si>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</si>
  <si>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</si>
  <si>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</si>
  <si>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</si>
  <si>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</si>
  <si>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</si>
  <si>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</si>
  <si>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</si>
  <si>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</si>
  <si>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</si>
  <si>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</si>
  <si>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</si>
  <si>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</si>
  <si>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</si>
  <si>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</si>
  <si>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</si>
  <si>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</si>
  <si>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</si>
  <si>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</si>
  <si>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</si>
  <si>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</si>
  <si>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</si>
  <si>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</si>
  <si>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</si>
  <si>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</si>
  <si>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</si>
  <si>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</si>
  <si>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</si>
  <si>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</si>
  <si>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</si>
  <si>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</si>
  <si>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</si>
  <si>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</si>
  <si>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</si>
  <si>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</si>
  <si>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</si>
  <si>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</si>
  <si>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</si>
  <si>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</si>
  <si>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</si>
  <si>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</si>
  <si>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</si>
  <si>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</si>
  <si>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</si>
  <si>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</si>
  <si>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</si>
  <si>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</si>
  <si>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</si>
  <si>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</si>
  <si>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</si>
  <si>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</si>
  <si>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</si>
  <si>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</si>
  <si>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</si>
  <si>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</si>
  <si>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</si>
  <si>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</si>
  <si>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</si>
  <si>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</si>
  <si>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</si>
  <si>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</si>
  <si>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</si>
  <si>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</si>
  <si>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</si>
  <si>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</si>
  <si>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</si>
  <si>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</si>
  <si>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</si>
  <si>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</si>
  <si>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</si>
  <si>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</si>
  <si>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</si>
  <si>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</si>
  <si>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</si>
  <si>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</si>
  <si>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</si>
  <si>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</si>
  <si>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</si>
  <si>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</si>
  <si>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</si>
  <si>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</si>
  <si>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</si>
  <si>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</si>
  <si>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</si>
  <si>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</si>
  <si>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</si>
  <si>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</si>
  <si>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</si>
  <si>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</si>
  <si>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</si>
  <si>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</si>
  <si>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</si>
  <si>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</si>
  <si>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</si>
  <si>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</si>
  <si>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</si>
  <si>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</si>
  <si>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</si>
  <si>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</si>
  <si>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</si>
  <si>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</si>
  <si>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</si>
  <si>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</si>
  <si>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</si>
  <si>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</si>
  <si>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</si>
  <si>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</si>
  <si>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</si>
  <si>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</si>
  <si>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</si>
  <si>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</si>
  <si>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</si>
  <si>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</si>
  <si>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</si>
  <si>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</si>
  <si>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</si>
  <si>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</si>
  <si>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</si>
  <si>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</si>
  <si>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</si>
  <si>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</si>
  <si>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</si>
  <si>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</si>
  <si>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</si>
  <si>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</si>
  <si>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</si>
  <si>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</si>
  <si>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</si>
  <si>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</si>
  <si>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</si>
  <si>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</si>
  <si>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</si>
  <si>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</si>
  <si>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</si>
  <si>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</si>
  <si>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</si>
  <si>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</si>
  <si>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</si>
  <si>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</si>
  <si>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</si>
  <si>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</si>
  <si>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</si>
  <si>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</si>
  <si>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</si>
  <si>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</si>
  <si>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</si>
  <si>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</si>
  <si>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</si>
  <si>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</si>
  <si>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</si>
  <si>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</si>
  <si>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</si>
  <si>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</si>
  <si>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</si>
  <si>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</si>
  <si>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</si>
  <si>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</si>
  <si>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</si>
  <si>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</si>
  <si>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</si>
  <si>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</si>
  <si>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</si>
  <si>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</si>
  <si>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</si>
  <si>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</si>
  <si>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</si>
  <si>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</si>
  <si>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</si>
  <si>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</si>
  <si>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</si>
  <si>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</si>
  <si>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</si>
  <si>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</si>
  <si>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</si>
  <si>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</si>
  <si>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</si>
  <si>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</si>
  <si>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</si>
  <si>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</si>
  <si>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</si>
  <si>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</si>
  <si>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</si>
  <si>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</si>
  <si>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</si>
  <si>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</si>
  <si>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</si>
  <si>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</si>
  <si>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</si>
  <si>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</si>
  <si>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</si>
  <si>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</si>
  <si>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</si>
  <si>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</si>
  <si>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</si>
  <si>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</si>
  <si>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</si>
  <si>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</si>
  <si>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</si>
  <si>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</si>
  <si>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</si>
  <si>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</si>
  <si>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</si>
  <si>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</si>
  <si>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</si>
  <si>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</si>
  <si>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</si>
  <si>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</si>
  <si>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</si>
  <si>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</si>
  <si>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</si>
  <si>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</si>
  <si>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</si>
  <si>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</si>
  <si>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</si>
  <si>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</si>
  <si>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</si>
  <si>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</si>
  <si>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</si>
  <si>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</si>
  <si>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</si>
  <si>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</si>
  <si>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</si>
  <si>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</si>
  <si>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</si>
  <si>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</si>
  <si>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</si>
  <si>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</si>
  <si>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</si>
  <si>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</si>
  <si>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</si>
  <si>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</si>
  <si>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</si>
  <si>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</si>
  <si>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</si>
  <si>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</si>
  <si>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</si>
  <si>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</si>
  <si>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</si>
  <si>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</si>
  <si>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</si>
  <si>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</si>
  <si>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</si>
  <si>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</si>
  <si>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</si>
  <si>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</si>
  <si>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</si>
  <si>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</si>
  <si>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</si>
  <si>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</si>
  <si>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</si>
  <si>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</si>
  <si>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</si>
  <si>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</si>
  <si>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</si>
  <si>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</si>
  <si>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</si>
  <si>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</si>
  <si>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</si>
  <si>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</si>
  <si>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</si>
  <si>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</si>
  <si>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</si>
  <si>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</si>
  <si>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</si>
  <si>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</si>
  <si>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</si>
  <si>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</si>
  <si>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</si>
  <si>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</si>
  <si>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</si>
  <si>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</si>
  <si>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</si>
  <si>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</si>
  <si>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</si>
  <si>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</si>
  <si>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</si>
  <si>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</si>
  <si>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</si>
  <si>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</si>
  <si>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</si>
  <si>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</si>
  <si>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</si>
  <si>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</si>
  <si>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</si>
  <si>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</si>
  <si>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</si>
  <si>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</si>
  <si>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</si>
  <si>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</si>
  <si>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</si>
  <si>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</si>
  <si>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</si>
  <si>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</si>
  <si>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</si>
  <si>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</si>
  <si>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</si>
  <si>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</si>
  <si>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</si>
  <si>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</si>
  <si>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</si>
  <si>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</si>
  <si>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</si>
  <si>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</si>
  <si>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</si>
  <si>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</si>
  <si>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</si>
  <si>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</si>
  <si>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</si>
  <si>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</si>
  <si>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</si>
  <si>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</si>
  <si>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</si>
  <si>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</si>
  <si>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</si>
  <si>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</si>
  <si>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</si>
  <si>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</si>
  <si>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</si>
  <si>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</si>
  <si>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</si>
  <si>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</si>
  <si>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</si>
  <si>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</si>
  <si>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</si>
  <si>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</si>
  <si>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</si>
  <si>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</si>
  <si>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</si>
  <si>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</si>
  <si>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</si>
  <si>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</si>
  <si>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</si>
  <si>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</si>
  <si>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</si>
  <si>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</si>
  <si>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</si>
  <si>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</si>
  <si>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</si>
  <si>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</si>
  <si>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</si>
  <si>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</si>
  <si>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</si>
  <si>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</si>
  <si>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</si>
  <si>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</si>
  <si>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</si>
  <si>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</si>
  <si>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</si>
  <si>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</si>
  <si>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</si>
  <si>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</si>
  <si>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</si>
  <si>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</si>
  <si>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</si>
  <si>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</si>
  <si>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</si>
  <si>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</si>
  <si>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</si>
  <si>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</si>
  <si>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</si>
  <si>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</si>
  <si>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</si>
  <si>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</si>
  <si>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</si>
  <si>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</si>
  <si>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</si>
  <si>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</si>
  <si>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</si>
  <si>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</si>
  <si>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</si>
  <si>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</si>
  <si>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</si>
  <si>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</si>
  <si>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</si>
  <si>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</si>
  <si>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</si>
  <si>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</si>
  <si>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</si>
  <si>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</si>
  <si>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</si>
  <si>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</si>
  <si>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</si>
  <si>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</si>
  <si>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</si>
  <si>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</si>
  <si>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</si>
  <si>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</si>
  <si>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</si>
  <si>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</si>
  <si>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</si>
  <si>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</si>
  <si>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</si>
  <si>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</si>
  <si>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</si>
  <si>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</si>
  <si>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</si>
  <si>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</si>
  <si>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</si>
  <si>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</si>
  <si>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</si>
  <si>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</si>
  <si>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</si>
  <si>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</si>
  <si>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</si>
  <si>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</si>
  <si>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</si>
  <si>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</si>
  <si>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</si>
  <si>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</si>
  <si>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</si>
  <si>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</si>
  <si>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</si>
  <si>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</si>
  <si>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</si>
  <si>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</si>
  <si>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</si>
  <si>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</si>
  <si>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</si>
  <si>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</si>
  <si>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</si>
  <si>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</si>
  <si>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</si>
  <si>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</si>
  <si>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</si>
  <si>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</si>
  <si>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</si>
  <si>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</si>
  <si>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</si>
  <si>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</si>
  <si>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</si>
  <si>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</si>
  <si>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</si>
  <si>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</si>
  <si>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</si>
  <si>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</si>
  <si>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</si>
  <si>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</si>
  <si>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</si>
  <si>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</si>
  <si>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</si>
  <si>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</si>
  <si>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</si>
  <si>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</si>
  <si>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</si>
  <si>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</si>
  <si>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</si>
  <si>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</si>
  <si>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</si>
  <si>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</si>
  <si>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</si>
  <si>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</si>
  <si>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</si>
  <si>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</si>
  <si>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</si>
  <si>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</si>
  <si>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</si>
  <si>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</si>
  <si>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</si>
  <si>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</si>
  <si>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</si>
  <si>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</si>
  <si>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</si>
  <si>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</si>
  <si>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</si>
  <si>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</si>
  <si>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</si>
  <si>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</si>
  <si>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</si>
  <si>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</si>
  <si>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</si>
  <si>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</si>
  <si>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</si>
  <si>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</si>
  <si>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</si>
  <si>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</si>
  <si>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</si>
  <si>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</si>
  <si>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</si>
  <si>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</si>
  <si>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</si>
  <si>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</si>
  <si>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</si>
  <si>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</si>
  <si>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</si>
  <si>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</si>
  <si>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</si>
  <si>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</si>
  <si>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</si>
  <si>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</si>
  <si>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</si>
  <si>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</si>
  <si>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</si>
  <si>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</si>
  <si>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</si>
  <si>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</si>
  <si>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</si>
  <si>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</si>
  <si>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</si>
  <si>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</si>
  <si>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</si>
  <si>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</si>
  <si>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</si>
  <si>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</si>
  <si>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</si>
  <si>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</si>
  <si>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</si>
  <si>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</si>
  <si>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</si>
  <si>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</si>
  <si>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</si>
  <si>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</si>
  <si>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</si>
  <si>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</si>
  <si>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</si>
  <si>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</si>
  <si>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</si>
  <si>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</si>
  <si>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</si>
  <si>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</si>
  <si>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</si>
  <si>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</si>
  <si>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</si>
  <si>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</si>
  <si>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</si>
  <si>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</si>
  <si>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</si>
  <si>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</si>
  <si>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</si>
  <si>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</si>
  <si>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</si>
  <si>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</si>
  <si>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</si>
  <si>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</si>
  <si>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</si>
  <si>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</si>
  <si>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</si>
  <si>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</si>
  <si>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</si>
  <si>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</si>
  <si>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</si>
  <si>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</si>
  <si>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</si>
  <si>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</si>
  <si>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</si>
  <si>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</si>
  <si>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</si>
  <si>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</si>
  <si>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</si>
  <si>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</si>
  <si>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</si>
  <si>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</si>
  <si>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</si>
  <si>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</si>
  <si>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</si>
  <si>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</si>
  <si>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</si>
  <si>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</si>
  <si>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</si>
  <si>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</si>
  <si>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</si>
  <si>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</si>
  <si>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</si>
  <si>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</si>
  <si>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</si>
  <si>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</si>
  <si>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</si>
  <si>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</si>
  <si>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</si>
  <si>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</si>
  <si>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</si>
  <si>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</si>
  <si>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</si>
  <si>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</si>
  <si>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</si>
  <si>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</si>
  <si>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</si>
  <si>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</si>
  <si>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</si>
  <si>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</si>
  <si>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</si>
  <si>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</si>
  <si>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</si>
  <si>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</si>
  <si>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</si>
  <si>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</si>
  <si>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</si>
  <si>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</si>
  <si>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</si>
  <si>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</si>
  <si>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</si>
  <si>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</si>
  <si>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</si>
  <si>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</si>
  <si>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</si>
  <si>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</si>
  <si>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</si>
  <si>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</si>
  <si>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</si>
  <si>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</si>
  <si>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</si>
  <si>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</si>
  <si>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</si>
  <si>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</si>
  <si>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</si>
  <si>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</si>
  <si>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</si>
  <si>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</si>
  <si>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</si>
  <si>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</si>
  <si>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</si>
  <si>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</si>
  <si>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</si>
  <si>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</si>
  <si>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</si>
  <si>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</si>
  <si>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</si>
  <si>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</si>
  <si>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</si>
  <si>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</si>
  <si>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</si>
  <si>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</si>
  <si>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</si>
  <si>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</si>
  <si>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</si>
  <si>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</si>
  <si>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</si>
  <si>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</si>
  <si>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</si>
  <si>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</si>
  <si>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</si>
  <si>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</si>
  <si>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</si>
  <si>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</si>
  <si>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</si>
  <si>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</si>
  <si>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</si>
  <si>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</si>
  <si>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</si>
  <si>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</si>
  <si>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</si>
  <si>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</si>
  <si>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</si>
  <si>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</si>
  <si>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</si>
  <si>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</si>
  <si>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</si>
  <si>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</si>
  <si>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</si>
  <si>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</si>
  <si>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</si>
  <si>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</si>
  <si>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</si>
  <si>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</si>
  <si>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</si>
  <si>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</si>
  <si>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</si>
  <si>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</si>
  <si>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</si>
  <si>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</si>
  <si>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</si>
  <si>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</si>
  <si>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</si>
  <si>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</si>
  <si>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</si>
  <si>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</si>
  <si>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</si>
  <si>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</si>
  <si>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</si>
  <si>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</si>
  <si>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</si>
  <si>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</si>
  <si>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</si>
  <si>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</si>
  <si>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</si>
  <si>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</si>
  <si>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</si>
  <si>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</si>
  <si>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</si>
  <si>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</si>
  <si>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</si>
  <si>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</si>
  <si>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</si>
  <si>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</si>
  <si>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</si>
  <si>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</si>
  <si>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</si>
  <si>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</si>
  <si>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</si>
  <si>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</si>
  <si>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</si>
  <si>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</si>
  <si>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</si>
  <si>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</si>
  <si>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</si>
  <si>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</si>
  <si>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</si>
  <si>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</si>
  <si>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</si>
  <si>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</si>
  <si>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</si>
  <si>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</si>
  <si>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</si>
  <si>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</si>
  <si>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</si>
  <si>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</si>
  <si>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</si>
  <si>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</si>
  <si>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</si>
  <si>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</si>
  <si>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</si>
  <si>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</si>
  <si>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</si>
  <si>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</si>
  <si>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</si>
  <si>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</si>
  <si>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</si>
  <si>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</si>
  <si>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</si>
  <si>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</si>
  <si>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</si>
  <si>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</si>
  <si>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</si>
  <si>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</si>
  <si>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</si>
  <si>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</si>
  <si>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</si>
  <si>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</si>
  <si>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</si>
  <si>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</si>
  <si>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</si>
  <si>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</si>
  <si>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</si>
  <si>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</si>
  <si>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</si>
  <si>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</si>
  <si>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</si>
  <si>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</si>
  <si>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</si>
  <si>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</si>
  <si>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</si>
  <si>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</si>
  <si>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</si>
  <si>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</si>
  <si>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</si>
  <si>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</si>
  <si>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</si>
  <si>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</si>
  <si>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</si>
  <si>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</si>
  <si>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</si>
  <si>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</si>
  <si>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</si>
  <si>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</si>
  <si>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</si>
  <si>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</si>
  <si>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</si>
  <si>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</si>
  <si>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</si>
  <si>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</si>
  <si>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</si>
  <si>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</si>
  <si>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</si>
  <si>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</si>
  <si>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</si>
  <si>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</si>
  <si>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</si>
  <si>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</si>
  <si>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</si>
  <si>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</si>
  <si>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</si>
  <si>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</si>
  <si>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</si>
  <si>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</si>
  <si>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</si>
  <si>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</si>
  <si>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</si>
  <si>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</si>
  <si>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</si>
  <si>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</si>
  <si>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</si>
  <si>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</si>
  <si>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</si>
  <si>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</si>
  <si>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</si>
  <si>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</si>
  <si>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</si>
  <si>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</si>
  <si>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</si>
  <si>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</si>
  <si>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</si>
  <si>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</si>
  <si>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</si>
  <si>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</si>
  <si>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</si>
  <si>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</si>
  <si>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</si>
  <si>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</si>
  <si>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</si>
  <si>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</si>
  <si>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</si>
  <si>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</si>
  <si>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</si>
  <si>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</si>
  <si>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</si>
  <si>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</si>
  <si>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</si>
  <si>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</si>
  <si>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</si>
  <si>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</si>
  <si>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</si>
  <si>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</si>
  <si>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</si>
  <si>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</si>
  <si>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</si>
  <si>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</si>
  <si>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</si>
  <si>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</si>
  <si>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</si>
  <si>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</si>
  <si>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</si>
  <si>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</si>
  <si>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</si>
  <si>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</si>
  <si>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</si>
  <si>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</si>
  <si>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</si>
  <si>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</si>
  <si>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</si>
  <si>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</si>
  <si>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</si>
  <si>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</si>
  <si>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</si>
  <si>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</si>
  <si>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</si>
  <si>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</si>
  <si>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</si>
  <si>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</si>
  <si>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</si>
  <si>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</si>
  <si>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</si>
  <si>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</si>
  <si>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</si>
  <si>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</si>
  <si>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</si>
  <si>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</si>
  <si>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</si>
  <si>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</si>
  <si>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</si>
  <si>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</si>
  <si>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</si>
  <si>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</si>
  <si>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</si>
  <si>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</si>
  <si>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</si>
  <si>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</si>
  <si>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</si>
  <si>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</si>
  <si>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</si>
  <si>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</si>
  <si>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</si>
  <si>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</si>
  <si>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</si>
  <si>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</si>
  <si>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</si>
  <si>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</si>
  <si>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</si>
  <si>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</si>
  <si>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</si>
  <si>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</si>
  <si>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</si>
  <si>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</si>
  <si>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</si>
  <si>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</si>
  <si>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</si>
  <si>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</si>
  <si>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</si>
  <si>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</si>
  <si>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</si>
  <si>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</si>
  <si>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</si>
  <si>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</si>
  <si>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</si>
  <si>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</si>
  <si>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</si>
  <si>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</si>
  <si>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</si>
  <si>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</si>
  <si>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</si>
  <si>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</si>
  <si>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</si>
  <si>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</si>
  <si>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</si>
  <si>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</si>
  <si>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</si>
  <si>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</si>
  <si>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</si>
  <si>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</si>
  <si>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</si>
  <si>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</si>
  <si>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</si>
  <si>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</si>
  <si>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</si>
  <si>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</si>
  <si>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</si>
  <si>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</si>
  <si>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</si>
  <si>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</si>
  <si>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</si>
  <si>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</si>
  <si>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</si>
  <si>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</si>
  <si>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</si>
  <si>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</si>
  <si>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</si>
  <si>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</si>
  <si>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</si>
  <si>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</si>
  <si>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</si>
  <si>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</si>
  <si>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</si>
  <si>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</si>
  <si>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</si>
  <si>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</si>
  <si>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</si>
  <si>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</si>
  <si>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</si>
  <si>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</si>
  <si>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</si>
  <si>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</si>
  <si>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</si>
  <si>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</si>
  <si>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</si>
  <si>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</si>
  <si>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</si>
  <si>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</si>
  <si>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</si>
  <si>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</si>
  <si>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</si>
  <si>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</si>
  <si>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</si>
  <si>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</si>
  <si>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</si>
  <si>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</si>
  <si>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</si>
  <si>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</si>
  <si>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</si>
  <si>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</si>
  <si>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</si>
  <si>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</si>
  <si>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</si>
  <si>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</si>
  <si>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</si>
  <si>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</si>
  <si>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</si>
  <si>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</si>
  <si>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</si>
  <si>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</si>
  <si>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</si>
  <si>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</si>
  <si>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</si>
  <si>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</si>
  <si>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</si>
  <si>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</si>
  <si>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</si>
  <si>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</si>
  <si>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</si>
  <si>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</si>
  <si>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</si>
  <si>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</si>
  <si>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</si>
  <si>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</si>
  <si>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</si>
  <si>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</si>
  <si>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</si>
  <si>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</si>
  <si>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</si>
  <si>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</si>
  <si>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</si>
  <si>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</si>
  <si>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</si>
  <si>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</si>
  <si>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</si>
  <si>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</si>
  <si>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</si>
  <si>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</si>
  <si>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</si>
  <si>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</si>
  <si>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</si>
  <si>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</si>
  <si>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</si>
  <si>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</si>
  <si>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</si>
  <si>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</si>
  <si>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</si>
  <si>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</si>
  <si>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</si>
  <si>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</si>
  <si>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</si>
  <si>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</si>
  <si>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</si>
  <si>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</si>
  <si>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</si>
  <si>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</si>
  <si>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</si>
  <si>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</si>
  <si>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</si>
  <si>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</si>
  <si>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</si>
  <si>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</si>
  <si>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</si>
  <si>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</si>
  <si>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</si>
  <si>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</si>
  <si>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</si>
  <si>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</si>
  <si>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</si>
  <si>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</si>
  <si>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</si>
  <si>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</si>
  <si>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</si>
  <si>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</si>
  <si>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</si>
  <si>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</si>
  <si>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</si>
  <si>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</si>
  <si>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</si>
  <si>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</si>
  <si>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</si>
  <si>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</si>
  <si>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</si>
  <si>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</si>
  <si>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</si>
  <si>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</si>
  <si>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</si>
  <si>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</si>
  <si>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</si>
  <si>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</si>
  <si>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</si>
  <si>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</si>
  <si>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</si>
  <si>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</si>
  <si>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</si>
  <si>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</si>
  <si>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</si>
  <si>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</si>
  <si>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</si>
  <si>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</si>
  <si>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</si>
  <si>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</si>
  <si>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</si>
  <si>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</si>
  <si>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</si>
  <si>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</si>
  <si>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</si>
  <si>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</si>
  <si>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</si>
  <si>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</si>
  <si>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</si>
  <si>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</si>
  <si>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</si>
  <si>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</si>
  <si>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</si>
  <si>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</si>
  <si>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</si>
  <si>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</si>
  <si>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</si>
  <si>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</si>
  <si>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</si>
  <si>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</si>
  <si>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</si>
  <si>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</si>
  <si>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</si>
  <si>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</si>
  <si>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</si>
  <si>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</si>
  <si>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</si>
  <si>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</si>
  <si>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</si>
  <si>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</si>
  <si>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</si>
  <si>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</si>
  <si>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</si>
  <si>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</si>
  <si>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</si>
  <si>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</si>
  <si>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</si>
  <si>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</si>
  <si>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</si>
  <si>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</si>
  <si>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</si>
  <si>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</si>
  <si>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</si>
  <si>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</si>
  <si>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</si>
  <si>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</si>
  <si>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</si>
  <si>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</si>
  <si>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</si>
  <si>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</si>
  <si>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</si>
  <si>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</si>
  <si>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</si>
  <si>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</si>
  <si>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</si>
  <si>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</si>
  <si>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</si>
  <si>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</si>
  <si>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</si>
  <si>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</si>
  <si>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</si>
  <si>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</si>
  <si>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</si>
  <si>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</si>
  <si>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</si>
  <si>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</si>
  <si>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</si>
  <si>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</si>
  <si>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</si>
  <si>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</si>
  <si>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</si>
  <si>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</si>
  <si>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</si>
  <si>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</si>
  <si>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</si>
  <si>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</si>
  <si>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</si>
  <si>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</si>
  <si>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</si>
  <si>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</si>
  <si>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</si>
  <si>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</si>
  <si>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</si>
  <si>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</si>
  <si>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</si>
  <si>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</si>
  <si>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</si>
  <si>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</si>
  <si>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</si>
  <si>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</si>
  <si>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</si>
  <si>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</si>
  <si>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</si>
  <si>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</si>
  <si>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</si>
  <si>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</si>
  <si>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</si>
  <si>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</si>
  <si>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</si>
  <si>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</si>
  <si>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</si>
  <si>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</si>
  <si>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</si>
  <si>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</si>
  <si>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</si>
  <si>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</si>
  <si>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</si>
  <si>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</si>
  <si>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</si>
  <si>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</si>
  <si>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</si>
  <si>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</si>
  <si>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</si>
  <si>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</si>
  <si>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</si>
  <si>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</si>
  <si>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</si>
  <si>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</si>
  <si>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</si>
  <si>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</si>
  <si>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</si>
  <si>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</si>
  <si>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</si>
  <si>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</si>
  <si>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</si>
  <si>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</si>
  <si>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</si>
  <si>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</si>
  <si>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</si>
  <si>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</si>
  <si>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</si>
  <si>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</si>
  <si>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</si>
  <si>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</si>
  <si>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</si>
  <si>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</si>
  <si>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</si>
  <si>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</si>
  <si>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</si>
  <si>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</si>
  <si>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</si>
  <si>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</si>
  <si>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</si>
  <si>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</si>
  <si>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</si>
  <si>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</si>
  <si>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</si>
  <si>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</si>
  <si>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</si>
  <si>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</si>
  <si>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</si>
  <si>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</si>
  <si>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</si>
  <si>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</si>
  <si>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</si>
  <si>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</si>
  <si>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</si>
  <si>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</si>
  <si>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</si>
  <si>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</si>
  <si>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</si>
  <si>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</si>
  <si>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</si>
  <si>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</si>
  <si>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</si>
  <si>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</si>
  <si>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</si>
  <si>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</si>
  <si>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</si>
  <si>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</si>
  <si>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</si>
  <si>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</si>
  <si>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</si>
  <si>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</si>
  <si>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</si>
  <si>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</si>
  <si>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</si>
  <si>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</si>
  <si>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</si>
  <si>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</si>
  <si>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</si>
  <si>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</si>
  <si>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</si>
  <si>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</si>
  <si>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</si>
  <si>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</si>
  <si>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</si>
  <si>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</si>
  <si>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</si>
  <si>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</si>
  <si>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</si>
  <si>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</si>
  <si>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</si>
  <si>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</si>
  <si>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</si>
  <si>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</si>
  <si>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</si>
  <si>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</si>
  <si>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</si>
  <si>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</si>
  <si>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</si>
  <si>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</si>
  <si>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</si>
  <si>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</si>
  <si>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</si>
  <si>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</si>
  <si>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</si>
  <si>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</si>
  <si>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</si>
  <si>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</si>
  <si>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</si>
  <si>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</si>
  <si>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</si>
  <si>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</si>
  <si>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</si>
  <si>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</si>
  <si>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</si>
  <si>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</si>
  <si>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</si>
  <si>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</si>
  <si>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</si>
  <si>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</si>
  <si>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</si>
  <si>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</si>
  <si>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</si>
  <si>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</si>
  <si>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</si>
  <si>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</si>
  <si>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</si>
  <si>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</si>
  <si>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</si>
  <si>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</si>
  <si>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</si>
  <si>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</si>
  <si>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</si>
  <si>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</si>
  <si>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</si>
  <si>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</si>
  <si>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</si>
  <si>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</si>
  <si>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</si>
  <si>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</si>
  <si>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</si>
  <si>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</si>
  <si>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</si>
  <si>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</si>
  <si>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</si>
  <si>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</si>
  <si>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</si>
  <si>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</si>
  <si>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</si>
  <si>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</si>
  <si>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</si>
  <si>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</si>
  <si>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</si>
  <si>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</si>
  <si>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</si>
  <si>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</si>
  <si>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</si>
  <si>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</si>
  <si>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</si>
  <si>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</si>
  <si>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</si>
  <si>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</si>
  <si>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</si>
  <si>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</si>
  <si>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</si>
  <si>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</si>
  <si>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</si>
  <si>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</si>
  <si>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</si>
  <si>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</si>
  <si>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</si>
  <si>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</si>
  <si>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</si>
  <si>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</si>
  <si>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</si>
  <si>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</si>
  <si>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</si>
  <si>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</si>
  <si>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</si>
  <si>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</si>
  <si>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</si>
  <si>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</si>
  <si>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</si>
  <si>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</si>
  <si>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</si>
  <si>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</si>
  <si>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</si>
  <si>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</si>
  <si>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</si>
  <si>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</si>
  <si>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</si>
  <si>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</si>
  <si>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</si>
  <si>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</si>
  <si>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</si>
  <si>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</si>
  <si>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</si>
  <si>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</si>
  <si>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</si>
  <si>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</si>
  <si>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</si>
  <si>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</si>
  <si>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</si>
  <si>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</si>
  <si>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</si>
  <si>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</si>
  <si>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</si>
  <si>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</si>
  <si>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</si>
  <si>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</si>
  <si>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</si>
  <si>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</si>
  <si>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</si>
  <si>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</si>
  <si>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</si>
  <si>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</si>
  <si>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</si>
  <si>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</si>
  <si>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</si>
  <si>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</si>
  <si>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</si>
  <si>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</si>
  <si>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</si>
  <si>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</si>
  <si>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</si>
  <si>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</si>
  <si>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</si>
  <si>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</si>
  <si>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</si>
  <si>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</si>
  <si>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</si>
  <si>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</si>
  <si>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</si>
  <si>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</si>
  <si>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</si>
  <si>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</si>
  <si>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</si>
  <si>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</si>
  <si>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</si>
  <si>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</si>
  <si>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</si>
  <si>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</si>
  <si>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</si>
  <si>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</si>
  <si>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</si>
  <si>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</si>
  <si>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</si>
  <si>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</si>
  <si>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</si>
  <si>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</si>
  <si>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</si>
  <si>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</si>
  <si>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</si>
  <si>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</si>
  <si>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</si>
  <si>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</si>
  <si>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</si>
  <si>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</si>
  <si>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</si>
  <si>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</si>
  <si>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</si>
  <si>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</si>
  <si>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</si>
  <si>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</si>
  <si>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</si>
  <si>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</si>
  <si>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</si>
  <si>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</si>
  <si>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</si>
  <si>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</si>
  <si>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</si>
  <si>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</si>
  <si>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</si>
  <si>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</si>
  <si>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</si>
  <si>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</si>
  <si>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</si>
  <si>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</si>
  <si>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</si>
  <si>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</si>
  <si>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</si>
  <si>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</si>
  <si>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</si>
  <si>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</si>
  <si>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</si>
  <si>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</si>
  <si>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</si>
  <si>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</si>
  <si>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</si>
  <si>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</si>
  <si>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</si>
  <si>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</si>
  <si>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</si>
  <si>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</si>
  <si>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</si>
  <si>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</si>
  <si>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</si>
  <si>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</si>
  <si>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</si>
  <si>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</si>
  <si>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</si>
  <si>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</si>
  <si>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</si>
  <si>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</si>
  <si>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</si>
  <si>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</si>
  <si>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</si>
  <si>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</si>
  <si>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</si>
  <si>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</si>
  <si>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</si>
  <si>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</si>
  <si>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</si>
  <si>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</si>
  <si>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</si>
  <si>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</si>
  <si>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</si>
  <si>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</si>
  <si>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</si>
  <si>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</si>
  <si>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</si>
  <si>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</si>
  <si>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</si>
  <si>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</si>
  <si>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</si>
  <si>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</si>
  <si>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</si>
  <si>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</si>
  <si>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</si>
  <si>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</si>
  <si>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</si>
  <si>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</si>
  <si>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</si>
  <si>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</si>
  <si>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</si>
  <si>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</si>
  <si>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</si>
  <si>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</si>
  <si>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</si>
  <si>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</si>
  <si>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</si>
  <si>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</si>
  <si>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</si>
  <si>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</si>
  <si>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</si>
  <si>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</si>
  <si>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</si>
  <si>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</si>
  <si>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</si>
  <si>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</si>
  <si>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</si>
  <si>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</si>
  <si>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</si>
  <si>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</si>
  <si>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</si>
  <si>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</si>
  <si>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</si>
  <si>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</si>
  <si>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</si>
  <si>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</si>
  <si>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</si>
  <si>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</si>
  <si>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</si>
  <si>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</si>
  <si>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</si>
  <si>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</si>
  <si>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</si>
  <si>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</si>
  <si>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</si>
  <si>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</si>
  <si>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</si>
  <si>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</si>
  <si>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</si>
  <si>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</si>
  <si>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</si>
  <si>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</si>
  <si>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</si>
  <si>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</si>
  <si>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</si>
  <si>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</si>
  <si>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</si>
  <si>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</si>
  <si>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</si>
  <si>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</si>
  <si>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</si>
  <si>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</si>
  <si>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</si>
  <si>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</si>
  <si>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</si>
  <si>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</si>
  <si>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</si>
  <si>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</si>
  <si>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</si>
  <si>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</si>
  <si>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</si>
  <si>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</si>
  <si>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</si>
  <si>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</si>
  <si>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</si>
  <si>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</si>
  <si>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</si>
  <si>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</si>
  <si>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</si>
  <si>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</si>
  <si>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</si>
  <si>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</si>
  <si>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</si>
  <si>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</si>
  <si>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</si>
  <si>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</si>
  <si>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</si>
  <si>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</si>
  <si>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</si>
  <si>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</si>
  <si>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</si>
  <si>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</si>
  <si>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</si>
  <si>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</si>
  <si>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</si>
  <si>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</si>
  <si>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</si>
  <si>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</si>
  <si>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</si>
  <si>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</si>
  <si>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</si>
  <si>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</si>
  <si>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</si>
  <si>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</si>
  <si>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</si>
  <si>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</si>
  <si>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</si>
  <si>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</si>
  <si>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</si>
  <si>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</si>
  <si>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</si>
  <si>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</si>
  <si>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</si>
  <si>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</si>
  <si>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</si>
  <si>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</si>
  <si>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</si>
  <si>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</si>
  <si>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</si>
  <si>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</si>
  <si>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</si>
  <si>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</si>
  <si>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</si>
  <si>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</si>
  <si>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</si>
  <si>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</si>
  <si>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</si>
  <si>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</si>
  <si>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</si>
  <si>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</si>
  <si>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</si>
  <si>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</si>
  <si>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</si>
  <si>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</si>
  <si>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</si>
  <si>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</si>
  <si>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</si>
  <si>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</si>
  <si>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</si>
  <si>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</si>
  <si>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</si>
  <si>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</si>
  <si>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</si>
  <si>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</si>
  <si>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</si>
  <si>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</si>
  <si>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</si>
  <si>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</si>
  <si>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</si>
  <si>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</si>
  <si>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</si>
  <si>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</si>
  <si>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</si>
  <si>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</si>
  <si>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</si>
  <si>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</si>
  <si>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</si>
  <si>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</si>
  <si>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</si>
  <si>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</si>
  <si>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</si>
  <si>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</si>
  <si>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</si>
  <si>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</si>
  <si>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</si>
  <si>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</si>
  <si>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</si>
  <si>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</si>
  <si>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</si>
  <si>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</si>
  <si>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</si>
  <si>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</si>
  <si>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</si>
  <si>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</si>
  <si>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</si>
  <si>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</si>
  <si>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</si>
  <si>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</si>
  <si>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</si>
  <si>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</si>
  <si>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</si>
  <si>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</si>
  <si>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</si>
  <si>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</si>
  <si>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</si>
  <si>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</si>
  <si>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</si>
  <si>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</si>
  <si>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</si>
  <si>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</si>
  <si>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</si>
  <si>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</si>
  <si>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</si>
  <si>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</si>
  <si>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</si>
  <si>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</si>
  <si>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</si>
  <si>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</si>
  <si>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</si>
  <si>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</si>
  <si>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</si>
  <si>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</si>
  <si>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</si>
  <si>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</si>
  <si>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</si>
  <si>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</si>
  <si>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</si>
  <si>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</si>
  <si>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</si>
  <si>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</si>
  <si>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</si>
  <si>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</si>
  <si>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</si>
  <si>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</si>
  <si>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</si>
  <si>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</si>
  <si>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</si>
  <si>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</si>
  <si>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</si>
  <si>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</si>
  <si>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</si>
  <si>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</si>
  <si>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</si>
  <si>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</si>
  <si>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</si>
  <si>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</si>
  <si>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</si>
  <si>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</si>
  <si>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</si>
  <si>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</si>
  <si>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</si>
  <si>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</si>
  <si>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</si>
  <si>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</si>
  <si>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</si>
  <si>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</si>
  <si>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</si>
  <si>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</si>
  <si>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</si>
  <si>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</si>
  <si>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</si>
  <si>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</si>
  <si>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</si>
  <si>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</si>
  <si>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</si>
  <si>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</si>
  <si>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</si>
  <si>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</si>
  <si>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</si>
  <si>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</si>
  <si>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</si>
  <si>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</si>
  <si>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</si>
  <si>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</si>
  <si>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</si>
  <si>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</si>
  <si>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</si>
  <si>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</si>
  <si>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</si>
  <si>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</si>
  <si>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</si>
  <si>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</si>
  <si>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</si>
  <si>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</si>
  <si>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</si>
  <si>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</si>
  <si>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</si>
  <si>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</si>
  <si>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</si>
  <si>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</si>
  <si>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</si>
  <si>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</si>
  <si>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</si>
  <si>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</si>
  <si>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</si>
  <si>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</si>
  <si>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</si>
  <si>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</si>
  <si>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</si>
  <si>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</si>
  <si>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</si>
  <si>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</si>
  <si>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</si>
  <si>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</si>
  <si>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</si>
  <si>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</si>
  <si>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</si>
  <si>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</si>
  <si>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</si>
  <si>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</si>
  <si>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</si>
  <si>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</si>
  <si>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</si>
  <si>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</si>
  <si>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</si>
  <si>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</si>
  <si>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</si>
  <si>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</si>
  <si>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</si>
  <si>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</si>
  <si>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</si>
  <si>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</si>
  <si>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</si>
  <si>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</si>
  <si>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</si>
  <si>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</si>
  <si>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</si>
  <si>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</si>
  <si>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</si>
  <si>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</si>
  <si>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</si>
  <si>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</si>
  <si>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</si>
  <si>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</si>
  <si>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</si>
  <si>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</si>
  <si>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</si>
  <si>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</si>
  <si>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</si>
  <si>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</si>
  <si>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</si>
  <si>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</si>
  <si>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</si>
  <si>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</si>
  <si>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</si>
  <si>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</si>
  <si>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</si>
  <si>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</si>
  <si>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</si>
  <si>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</si>
  <si>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</si>
  <si>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</si>
  <si>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</si>
  <si>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</si>
  <si>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</si>
  <si>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</si>
  <si>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</si>
  <si>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</si>
  <si>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</si>
  <si>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</si>
  <si>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</si>
  <si>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</si>
  <si>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</si>
  <si>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</si>
  <si>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</si>
  <si>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</si>
  <si>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</si>
  <si>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</si>
  <si>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</si>
  <si>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</si>
  <si>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</si>
  <si>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</si>
  <si>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</si>
  <si>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</si>
  <si>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</si>
  <si>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</si>
  <si>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</si>
  <si>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</si>
  <si>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</si>
  <si>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</si>
  <si>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</si>
  <si>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</si>
  <si>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</si>
  <si>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</si>
  <si>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</si>
  <si>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</si>
  <si>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</si>
  <si>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</si>
  <si>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</si>
  <si>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</si>
  <si>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</si>
  <si>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</si>
  <si>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</si>
  <si>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</si>
  <si>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</si>
  <si>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</si>
  <si>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</si>
  <si>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</si>
  <si>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</si>
  <si>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</si>
  <si>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</si>
  <si>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</si>
  <si>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</si>
  <si>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</si>
  <si>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</si>
  <si>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</si>
  <si>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</si>
  <si>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</si>
  <si>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</si>
  <si>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</si>
  <si>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</si>
  <si>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</si>
  <si>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</si>
  <si>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</si>
  <si>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</si>
  <si>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</si>
  <si>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</si>
  <si>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</si>
  <si>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</si>
  <si>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</si>
  <si>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</si>
  <si>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</si>
  <si>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</si>
  <si>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</si>
  <si>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</si>
  <si>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</si>
  <si>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</si>
  <si>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</si>
  <si>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</si>
  <si>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</si>
  <si>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</si>
  <si>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</si>
  <si>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</si>
  <si>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</si>
  <si>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</si>
  <si>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</si>
  <si>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</si>
  <si>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</si>
  <si>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</si>
  <si>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</si>
  <si>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</si>
  <si>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</si>
  <si>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</si>
  <si>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</si>
  <si>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</si>
  <si>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</si>
  <si>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</si>
  <si>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</si>
  <si>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</si>
  <si>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</si>
  <si>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</si>
  <si>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</si>
  <si>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</si>
  <si>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</si>
  <si>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</si>
  <si>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</si>
  <si>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</si>
  <si>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</si>
  <si>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</si>
  <si>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</si>
  <si>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</si>
  <si>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</si>
  <si>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</si>
  <si>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</si>
  <si>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</si>
  <si>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</si>
  <si>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</si>
  <si>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</si>
  <si>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</si>
  <si>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</si>
  <si>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</si>
  <si>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</si>
  <si>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</si>
  <si>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</si>
  <si>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</si>
  <si>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</si>
  <si>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</si>
  <si>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</si>
  <si>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</si>
  <si>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</si>
  <si>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</si>
  <si>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</si>
  <si>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</si>
  <si>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</si>
  <si>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</si>
  <si>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</si>
  <si>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</si>
  <si>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</si>
  <si>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</si>
  <si>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</si>
  <si>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</si>
  <si>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</si>
  <si>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</si>
  <si>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</si>
  <si>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</si>
  <si>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</si>
  <si>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</si>
  <si>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</si>
  <si>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</si>
  <si>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</si>
  <si>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</si>
  <si>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</si>
  <si>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</si>
  <si>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</si>
  <si>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</si>
  <si>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</si>
  <si>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</si>
  <si>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</si>
  <si>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</si>
  <si>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</si>
  <si>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</si>
  <si>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</si>
  <si>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</si>
  <si>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</si>
  <si>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</si>
  <si>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</si>
  <si>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</si>
  <si>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</si>
  <si>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</si>
  <si>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</si>
  <si>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</si>
  <si>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</si>
  <si>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</si>
  <si>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</si>
  <si>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</si>
  <si>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</si>
  <si>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</si>
  <si>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</si>
  <si>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</si>
  <si>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</si>
  <si>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</si>
  <si>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</si>
  <si>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</si>
  <si>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</si>
  <si>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</si>
  <si>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</si>
  <si>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</si>
  <si>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</si>
  <si>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</si>
  <si>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</si>
  <si>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</si>
  <si>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</si>
  <si>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</si>
  <si>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</si>
  <si>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</si>
  <si>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</si>
  <si>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</si>
  <si>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</si>
  <si>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</si>
  <si>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</si>
  <si>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</si>
  <si>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</si>
  <si>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</si>
  <si>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</si>
  <si>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</si>
  <si>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</si>
  <si>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</si>
  <si>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</si>
  <si>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</si>
  <si>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</si>
  <si>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</si>
  <si>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</si>
  <si>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</si>
  <si>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</si>
  <si>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</si>
  <si>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</si>
  <si>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</si>
  <si>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</si>
  <si>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</si>
  <si>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</si>
  <si>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</si>
  <si>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</si>
  <si>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</si>
  <si>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</si>
  <si>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</si>
  <si>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</si>
  <si>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</si>
  <si>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</si>
  <si>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</si>
  <si>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</si>
  <si>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</si>
  <si>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</si>
  <si>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</si>
  <si>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</si>
  <si>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</si>
  <si>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</si>
  <si>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</si>
  <si>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</si>
  <si>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</si>
  <si>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</si>
  <si>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</si>
  <si>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</si>
  <si>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</si>
  <si>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</si>
  <si>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</si>
  <si>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</si>
  <si>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</si>
  <si>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</si>
  <si>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</si>
  <si>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</si>
  <si>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</si>
  <si>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</si>
  <si>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</si>
  <si>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</si>
  <si>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</si>
  <si>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</si>
  <si>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</si>
  <si>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</si>
  <si>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</si>
  <si>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</si>
  <si>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</si>
  <si>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</si>
  <si>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</si>
  <si>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</si>
  <si>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</si>
  <si>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</si>
  <si>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</si>
  <si>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</si>
  <si>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</si>
  <si>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</si>
  <si>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</si>
  <si>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</si>
  <si>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</si>
  <si>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</si>
  <si>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</si>
  <si>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</si>
  <si>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</si>
  <si>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</si>
  <si>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</si>
  <si>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</si>
  <si>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</si>
  <si>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</si>
  <si>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</si>
  <si>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</si>
  <si>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</si>
  <si>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</si>
  <si>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</si>
  <si>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</si>
  <si>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</si>
  <si>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</si>
  <si>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</si>
  <si>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</si>
  <si>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</si>
  <si>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</si>
  <si>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</si>
  <si>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</si>
  <si>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</si>
  <si>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</si>
  <si>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</si>
  <si>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</si>
  <si>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</si>
  <si>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</si>
  <si>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</si>
  <si>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</si>
  <si>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</si>
  <si>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</si>
  <si>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</si>
  <si>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</si>
  <si>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</si>
  <si>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</si>
  <si>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</si>
  <si>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</si>
  <si>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</si>
  <si>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</si>
  <si>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</si>
  <si>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</si>
  <si>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</si>
  <si>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</si>
  <si>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</si>
  <si>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</si>
  <si>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</si>
  <si>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</si>
  <si>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</si>
  <si>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</si>
  <si>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</si>
  <si>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</si>
  <si>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</si>
  <si>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</si>
  <si>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</si>
  <si>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</si>
  <si>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</si>
  <si>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</si>
  <si>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</si>
  <si>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</si>
  <si>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</si>
  <si>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</si>
  <si>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</si>
  <si>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</si>
  <si>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</si>
  <si>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</si>
  <si>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</si>
  <si>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</si>
  <si>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</si>
  <si>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</si>
  <si>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</si>
  <si>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</si>
  <si>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</si>
  <si>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</si>
  <si>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</si>
  <si>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</si>
  <si>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</si>
  <si>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</si>
  <si>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</si>
  <si>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</si>
  <si>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</si>
  <si>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</si>
  <si>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</si>
  <si>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</si>
  <si>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</si>
  <si>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</si>
  <si>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</si>
  <si>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</si>
  <si>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</si>
  <si>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</si>
  <si>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</si>
  <si>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</si>
  <si>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</si>
  <si>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</si>
  <si>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</si>
  <si>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</si>
  <si>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</si>
  <si>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</si>
  <si>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</si>
  <si>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</si>
  <si>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</si>
  <si>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</si>
  <si>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</si>
  <si>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</si>
  <si>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</si>
  <si>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</si>
  <si>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</si>
  <si>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</si>
  <si>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</si>
  <si>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</si>
  <si>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</si>
  <si>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</si>
  <si>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</si>
  <si>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</si>
  <si>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</si>
  <si>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</si>
  <si>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</si>
  <si>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</si>
  <si>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</si>
  <si>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</si>
  <si>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</si>
  <si>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</si>
  <si>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</si>
  <si>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</si>
  <si>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</si>
  <si>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</si>
  <si>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</si>
  <si>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</si>
  <si>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</si>
  <si>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</si>
  <si>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</si>
  <si>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</si>
  <si>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</si>
  <si>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</si>
  <si>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</si>
  <si>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</si>
  <si>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</si>
  <si>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</si>
  <si>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</si>
  <si>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</si>
  <si>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</si>
  <si>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</si>
  <si>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</si>
  <si>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</si>
  <si>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</si>
  <si>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</si>
  <si>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</si>
  <si>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</si>
  <si>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</si>
  <si>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</si>
  <si>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</si>
  <si>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</si>
  <si>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</si>
  <si>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</si>
  <si>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</si>
  <si>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</si>
  <si>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</si>
  <si>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</si>
  <si>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</si>
  <si>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</si>
  <si>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</si>
  <si>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</si>
  <si>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</si>
  <si>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</si>
  <si>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</si>
  <si>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</si>
  <si>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</si>
  <si>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</si>
  <si>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</si>
  <si>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</si>
  <si>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</si>
  <si>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</si>
  <si>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</si>
  <si>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</si>
  <si>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</si>
  <si>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</si>
  <si>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</si>
  <si>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</si>
  <si>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</si>
  <si>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</si>
  <si>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</si>
  <si>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</si>
  <si>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</si>
  <si>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</si>
  <si>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</si>
  <si>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</si>
  <si>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</si>
  <si>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</si>
  <si>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</si>
  <si>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</si>
  <si>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</si>
  <si>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</si>
  <si>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</si>
  <si>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</si>
  <si>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</si>
  <si>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</si>
  <si>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</si>
  <si>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</si>
  <si>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</si>
  <si>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</si>
  <si>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</si>
  <si>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</si>
  <si>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</si>
  <si>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</si>
  <si>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</si>
  <si>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</si>
  <si>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</si>
  <si>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</si>
  <si>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</si>
  <si>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</si>
  <si>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</si>
  <si>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</si>
  <si>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</si>
  <si>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</si>
  <si>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</si>
  <si>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</si>
  <si>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</si>
  <si>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</si>
  <si>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</si>
  <si>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</si>
  <si>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</si>
  <si>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</si>
  <si>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</si>
  <si>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</si>
  <si>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</si>
  <si>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</si>
  <si>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</si>
  <si>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</si>
  <si>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</si>
  <si>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</si>
  <si>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</si>
  <si>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</si>
  <si>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</si>
  <si>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</si>
  <si>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</si>
  <si>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</si>
  <si>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</si>
  <si>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</si>
  <si>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</si>
  <si>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</si>
  <si>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</si>
  <si>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</si>
  <si>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</si>
  <si>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</si>
  <si>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</si>
  <si>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</si>
  <si>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</si>
  <si>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</si>
  <si>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</si>
  <si>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</si>
  <si>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</si>
  <si>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</si>
  <si>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</si>
  <si>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</si>
  <si>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</si>
  <si>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</si>
  <si>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</si>
  <si>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</si>
  <si>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</si>
  <si>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</si>
  <si>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</si>
  <si>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</si>
  <si>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</si>
  <si>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</si>
  <si>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</si>
  <si>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</si>
  <si>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</si>
  <si>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</si>
  <si>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</si>
  <si>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</si>
  <si>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</si>
  <si>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</si>
  <si>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</si>
  <si>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</si>
  <si>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</si>
  <si>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</si>
  <si>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</si>
  <si>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</si>
  <si>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</si>
  <si>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</si>
  <si>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</si>
  <si>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</si>
  <si>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</si>
  <si>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</si>
  <si>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</si>
  <si>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</si>
  <si>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</si>
  <si>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</si>
  <si>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</si>
  <si>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</si>
  <si>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</si>
  <si>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</si>
  <si>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</si>
  <si>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</si>
  <si>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</si>
  <si>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</si>
  <si>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</si>
  <si>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</si>
  <si>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</si>
  <si>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</si>
  <si>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</si>
  <si>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</si>
  <si>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</si>
  <si>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</si>
  <si>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</si>
  <si>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</si>
  <si>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</si>
  <si>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</si>
  <si>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</si>
  <si>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</si>
  <si>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</si>
  <si>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</si>
  <si>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</si>
  <si>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</si>
  <si>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</si>
  <si>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</si>
  <si>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</si>
  <si>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</si>
  <si>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</si>
  <si>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</si>
  <si>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</si>
  <si>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</si>
  <si>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</si>
  <si>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</si>
  <si>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</si>
  <si>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</si>
  <si>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</si>
  <si>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</si>
  <si>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</si>
  <si>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</si>
  <si>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</si>
  <si>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</si>
  <si>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</si>
  <si>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</si>
  <si>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</si>
  <si>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</si>
  <si>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</si>
  <si>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</si>
  <si>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</si>
  <si>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</si>
  <si>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</si>
  <si>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</si>
  <si>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</si>
  <si>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</si>
  <si>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</si>
  <si>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</si>
  <si>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</si>
  <si>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</si>
  <si>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</si>
  <si>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</si>
  <si>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</si>
  <si>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</si>
  <si>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</si>
  <si>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</si>
  <si>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</si>
  <si>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</si>
  <si>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</si>
  <si>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</si>
  <si>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</si>
  <si>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</si>
  <si>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</si>
  <si>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</si>
  <si>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</si>
  <si>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</si>
  <si>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</si>
  <si>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</si>
  <si>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</si>
  <si>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</si>
  <si>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</si>
  <si>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</si>
  <si>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</si>
  <si>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</si>
  <si>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</si>
  <si>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</si>
  <si>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</si>
  <si>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</si>
  <si>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</si>
  <si>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</si>
  <si>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</si>
  <si>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</si>
  <si>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</si>
  <si>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</si>
  <si>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</si>
  <si>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</si>
  <si>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</si>
  <si>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</si>
  <si>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</si>
  <si>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</si>
  <si>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</si>
  <si>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</si>
  <si>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</si>
  <si>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</si>
  <si>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</si>
  <si>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</si>
  <si>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</si>
  <si>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</si>
  <si>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</si>
  <si>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</si>
  <si>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</si>
  <si>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</si>
  <si>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</si>
  <si>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</si>
  <si>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</si>
  <si>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</si>
  <si>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</si>
  <si>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</si>
  <si>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</si>
  <si>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</si>
  <si>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</si>
  <si>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</si>
  <si>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</si>
  <si>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</si>
  <si>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</si>
  <si>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</si>
  <si>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</si>
  <si>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</si>
  <si>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</si>
  <si>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</si>
  <si>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</si>
  <si>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</si>
  <si>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</si>
  <si>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</si>
  <si>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</si>
  <si>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</si>
  <si>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</si>
  <si>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</si>
  <si>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</si>
  <si>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</si>
  <si>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</si>
  <si>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</si>
  <si>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</si>
  <si>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</si>
  <si>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</si>
  <si>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</si>
  <si>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</si>
  <si>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</si>
  <si>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</si>
  <si>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</si>
  <si>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</si>
  <si>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</si>
  <si>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</si>
  <si>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</si>
  <si>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</si>
  <si>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</si>
  <si>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</si>
  <si>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</si>
  <si>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</si>
  <si>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</si>
  <si>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</si>
  <si>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</si>
  <si>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</si>
  <si>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</si>
  <si>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</si>
  <si>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</si>
  <si>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</si>
  <si>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</si>
  <si>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</si>
  <si>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</si>
  <si>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</si>
  <si>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</si>
  <si>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</si>
  <si>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</si>
  <si>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</si>
  <si>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</si>
  <si>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</si>
  <si>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</si>
  <si>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</si>
  <si>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</si>
  <si>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</si>
  <si>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</si>
  <si>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</si>
  <si>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</si>
  <si>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</si>
  <si>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</si>
  <si>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</si>
  <si>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</si>
  <si>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</si>
  <si>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</si>
  <si>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</si>
  <si>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</si>
  <si>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</si>
  <si>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</si>
  <si>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</si>
  <si>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</si>
  <si>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</si>
  <si>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</si>
  <si>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</si>
  <si>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</si>
  <si>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</si>
  <si>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</si>
  <si>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</si>
  <si>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</si>
  <si>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</si>
  <si>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</si>
  <si>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</si>
  <si>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</si>
  <si>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</si>
  <si>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</si>
  <si>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</si>
  <si>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</si>
  <si>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</si>
  <si>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</si>
  <si>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</si>
  <si>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</si>
  <si>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</si>
  <si>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</si>
  <si>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</si>
  <si>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</si>
  <si>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</si>
  <si>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</si>
  <si>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</si>
  <si>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</si>
  <si>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</si>
  <si>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</si>
  <si>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</si>
  <si>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</si>
  <si>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</si>
  <si>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</si>
  <si>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</si>
  <si>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</si>
  <si>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</si>
  <si>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</si>
  <si>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</si>
  <si>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</si>
  <si>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</si>
  <si>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</si>
  <si>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</si>
  <si>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</si>
  <si>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</si>
  <si>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</si>
  <si>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</si>
  <si>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</si>
  <si>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</si>
  <si>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</si>
  <si>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</si>
  <si>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</si>
  <si>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</si>
  <si>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</si>
  <si>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</si>
  <si>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</si>
  <si>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</si>
  <si>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</si>
  <si>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</si>
  <si>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</si>
  <si>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</si>
  <si>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</si>
  <si>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</si>
  <si>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</si>
  <si>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</si>
  <si>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</si>
  <si>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</si>
  <si>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</si>
  <si>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</si>
  <si>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</si>
  <si>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</si>
  <si>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</si>
  <si>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</si>
  <si>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</si>
  <si>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</si>
  <si>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</si>
  <si>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</si>
  <si>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</si>
  <si>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</si>
  <si>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</si>
  <si>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</si>
  <si>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</si>
  <si>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</si>
  <si>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</si>
  <si>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</si>
  <si>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</si>
  <si>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</si>
  <si>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</si>
  <si>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</si>
  <si>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</si>
  <si>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</si>
  <si>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</si>
  <si>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</si>
  <si>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</si>
  <si>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</si>
  <si>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</si>
  <si>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</si>
  <si>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</si>
  <si>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</si>
  <si>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</si>
  <si>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</si>
  <si>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</si>
  <si>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</si>
  <si>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</si>
  <si>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</si>
  <si>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</si>
  <si>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</si>
  <si>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</si>
  <si>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</si>
  <si>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</si>
  <si>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</si>
  <si>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</si>
  <si>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</si>
  <si>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</si>
  <si>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</si>
  <si>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</si>
  <si>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</si>
  <si>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</si>
  <si>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</si>
  <si>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</si>
  <si>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</si>
  <si>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</si>
  <si>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</si>
  <si>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</si>
  <si>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</si>
  <si>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</si>
  <si>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</si>
  <si>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</si>
  <si>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</si>
  <si>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</si>
  <si>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</si>
  <si>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</si>
  <si>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</si>
  <si>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</si>
  <si>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</si>
  <si>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</si>
  <si>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</si>
  <si>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</si>
  <si>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</si>
  <si>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</si>
  <si>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</si>
  <si>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</si>
  <si>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</si>
  <si>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</si>
  <si>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</si>
  <si>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</si>
  <si>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</si>
  <si>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</si>
  <si>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</si>
  <si>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</si>
  <si>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</si>
  <si>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</si>
  <si>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</si>
  <si>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</si>
  <si>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</si>
  <si>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</si>
  <si>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</si>
  <si>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</si>
  <si>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</si>
  <si>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</si>
  <si>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</si>
  <si>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</si>
  <si>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</si>
  <si>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</si>
  <si>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</si>
  <si>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</si>
  <si>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</si>
  <si>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</si>
  <si>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</si>
  <si>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</si>
  <si>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</si>
  <si>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</si>
  <si>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</si>
  <si>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</si>
  <si>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</si>
  <si>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</si>
  <si>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</si>
  <si>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</si>
  <si>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</si>
  <si>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</si>
  <si>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</si>
  <si>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</si>
  <si>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</si>
  <si>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</si>
  <si>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</si>
  <si>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</si>
  <si>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</si>
  <si>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</si>
  <si>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</si>
  <si>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</si>
  <si>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</si>
  <si>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</si>
  <si>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</si>
  <si>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</si>
  <si>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</si>
  <si>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</si>
  <si>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</si>
  <si>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</si>
  <si>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</si>
  <si>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</si>
  <si>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</si>
  <si>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</si>
  <si>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</si>
  <si>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</si>
  <si>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</si>
  <si>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</si>
  <si>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</si>
  <si>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</si>
  <si>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</si>
  <si>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</si>
  <si>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</si>
  <si>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</si>
  <si>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</si>
  <si>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</si>
  <si>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</si>
  <si>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</si>
  <si>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</si>
  <si>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</si>
  <si>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</si>
  <si>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</si>
  <si>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</si>
  <si>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</si>
  <si>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</si>
  <si>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</si>
  <si>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</si>
  <si>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</si>
  <si>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</si>
  <si>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</si>
  <si>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</si>
  <si>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</si>
  <si>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</si>
  <si>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</si>
  <si>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</si>
  <si>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</si>
  <si>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</si>
  <si>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</si>
  <si>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</si>
  <si>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</si>
  <si>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</si>
  <si>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</si>
  <si>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</si>
  <si>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</si>
  <si>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</si>
  <si>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</si>
  <si>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</si>
  <si>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</si>
  <si>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</si>
  <si>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</si>
  <si>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</si>
  <si>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</si>
  <si>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</si>
  <si>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</si>
  <si>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</si>
  <si>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</si>
  <si>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</si>
  <si>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</si>
  <si>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</si>
  <si>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</si>
  <si>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</si>
  <si>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</si>
  <si>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</si>
  <si>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</si>
  <si>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</si>
  <si>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</si>
  <si>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</si>
  <si>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</si>
  <si>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</si>
  <si>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</si>
  <si>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</si>
  <si>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</si>
  <si>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</si>
  <si>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</si>
  <si>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</si>
  <si>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</si>
  <si>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</si>
  <si>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</si>
  <si>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</si>
  <si>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</si>
  <si>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</si>
  <si>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</si>
  <si>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</si>
  <si>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</si>
  <si>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</si>
  <si>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</si>
  <si>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</si>
  <si>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</si>
  <si>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</si>
  <si>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</si>
  <si>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</si>
  <si>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</si>
  <si>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</si>
  <si>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</si>
  <si>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</si>
  <si>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</si>
  <si>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</si>
  <si>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</si>
  <si>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</si>
  <si>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</si>
  <si>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</si>
  <si>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</si>
  <si>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</si>
  <si>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</si>
  <si>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</si>
  <si>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</si>
  <si>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</si>
  <si>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</si>
  <si>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</si>
  <si>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</si>
  <si>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</si>
  <si>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</si>
  <si>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</si>
  <si>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</si>
  <si>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</si>
  <si>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</si>
  <si>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</si>
  <si>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</si>
  <si>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</si>
  <si>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</si>
  <si>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</si>
  <si>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</si>
  <si>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</si>
  <si>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</si>
  <si>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</si>
  <si>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</si>
  <si>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</si>
  <si>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</si>
  <si>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</si>
  <si>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</si>
  <si>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</si>
  <si>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</si>
  <si>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</si>
  <si>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</si>
  <si>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</si>
  <si>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</si>
  <si>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</si>
  <si>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</si>
  <si>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</si>
  <si>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</si>
  <si>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</si>
  <si>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</si>
  <si>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</si>
  <si>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</si>
  <si>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</si>
  <si>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</si>
  <si>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</si>
  <si>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</si>
  <si>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</si>
  <si>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</si>
  <si>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</si>
  <si>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</si>
  <si>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</si>
  <si>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</si>
  <si>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</si>
  <si>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</si>
  <si>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</si>
  <si>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</si>
  <si>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</si>
  <si>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</si>
  <si>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</si>
  <si>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</si>
  <si>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</si>
  <si>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</si>
  <si>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</si>
  <si>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</si>
  <si>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</si>
  <si>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</si>
  <si>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</si>
  <si>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</si>
  <si>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</si>
  <si>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</si>
  <si>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</si>
  <si>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</si>
  <si>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</si>
  <si>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</si>
  <si>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</si>
  <si>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</si>
  <si>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</si>
  <si>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</si>
  <si>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</si>
  <si>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</si>
  <si>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</si>
  <si>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</si>
  <si>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</si>
  <si>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</si>
  <si>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</si>
  <si>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</si>
  <si>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</si>
  <si>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</si>
  <si>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</si>
  <si>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</si>
  <si>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</si>
  <si>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</si>
  <si>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</si>
  <si>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</si>
  <si>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</si>
  <si>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</si>
  <si>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</si>
  <si>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</si>
  <si>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</si>
  <si>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</si>
  <si>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</si>
  <si>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</si>
  <si>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</si>
  <si>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</si>
  <si>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</si>
  <si>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</si>
  <si>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</si>
  <si>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</si>
  <si>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</si>
  <si>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</si>
  <si>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</si>
  <si>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</si>
  <si>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</si>
  <si>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</si>
  <si>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</si>
  <si>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</si>
  <si>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</si>
  <si>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</si>
  <si>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</si>
  <si>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</si>
  <si>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</si>
  <si>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</si>
  <si>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</si>
  <si>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</si>
  <si>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</si>
  <si>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</si>
  <si>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</si>
  <si>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</si>
  <si>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</si>
  <si>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</si>
  <si>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</si>
  <si>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</si>
  <si>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</si>
  <si>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</si>
  <si>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</si>
  <si>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</si>
  <si>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</si>
  <si>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</si>
  <si>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</si>
  <si>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</si>
  <si>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</si>
  <si>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</si>
  <si>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</si>
  <si>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</si>
  <si>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</si>
  <si>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</si>
  <si>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</si>
  <si>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</si>
  <si>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</si>
  <si>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</si>
  <si>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</si>
  <si>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</si>
  <si>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</si>
  <si>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</si>
  <si>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</si>
  <si>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</si>
  <si>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</si>
  <si>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</si>
  <si>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</si>
  <si>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</si>
  <si>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</si>
  <si>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</si>
  <si>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</si>
  <si>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</si>
  <si>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</si>
  <si>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</si>
  <si>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</si>
  <si>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</si>
  <si>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</si>
  <si>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</si>
  <si>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</si>
  <si>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</si>
  <si>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</si>
  <si>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</si>
  <si>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</si>
  <si>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</si>
  <si>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</si>
  <si>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</si>
  <si>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</si>
  <si>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</si>
  <si>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</si>
  <si>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</si>
  <si>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</si>
  <si>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</si>
  <si>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</si>
  <si>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</si>
  <si>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</si>
  <si>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</si>
  <si>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</si>
  <si>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</si>
  <si>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</si>
  <si>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</si>
  <si>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</si>
  <si>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</si>
  <si>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</si>
  <si>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</si>
  <si>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</si>
  <si>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</si>
  <si>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</si>
  <si>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</si>
  <si>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</si>
  <si>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</si>
  <si>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</si>
  <si>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</si>
  <si>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</si>
  <si>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</si>
  <si>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</si>
  <si>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</si>
  <si>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</si>
  <si>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</si>
  <si>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</si>
  <si>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</si>
  <si>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</si>
  <si>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</si>
  <si>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</si>
  <si>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</si>
  <si>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</si>
  <si>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</si>
  <si>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</si>
  <si>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</si>
  <si>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</si>
  <si>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</si>
  <si>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</si>
  <si>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</si>
  <si>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</si>
  <si>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</si>
  <si>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</si>
  <si>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</si>
  <si>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</si>
  <si>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</si>
  <si>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</si>
  <si>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</si>
  <si>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</si>
  <si>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</si>
  <si>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</si>
  <si>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</si>
  <si>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</si>
  <si>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</si>
  <si>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</si>
  <si>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</si>
  <si>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</si>
  <si>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</si>
  <si>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</si>
  <si>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</si>
  <si>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</si>
  <si>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</si>
  <si>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</si>
  <si>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</si>
  <si>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</si>
  <si>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</si>
  <si>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</si>
  <si>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</si>
  <si>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</si>
  <si>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</si>
  <si>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</si>
  <si>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</si>
  <si>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</si>
  <si>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</si>
  <si>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</si>
  <si>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</si>
  <si>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</si>
  <si>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</si>
  <si>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</si>
  <si>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</si>
  <si>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</si>
  <si>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</si>
  <si>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</si>
  <si>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</si>
  <si>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</si>
  <si>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</si>
  <si>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</si>
  <si>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</si>
  <si>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</si>
  <si>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</si>
  <si>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</si>
  <si>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</si>
  <si>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</si>
  <si>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</si>
  <si>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</si>
  <si>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</si>
  <si>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</si>
  <si>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</si>
  <si>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</si>
  <si>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</si>
  <si>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</si>
  <si>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</si>
  <si>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</si>
  <si>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</si>
  <si>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</si>
  <si>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</si>
  <si>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</si>
  <si>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</si>
  <si>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</si>
  <si>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</si>
  <si>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</si>
  <si>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</si>
  <si>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</si>
  <si>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</si>
  <si>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</si>
  <si>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</si>
  <si>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</si>
  <si>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</si>
  <si>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</si>
  <si>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</si>
  <si>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</si>
  <si>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</si>
  <si>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</si>
  <si>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</si>
  <si>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</si>
  <si>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</si>
  <si>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</si>
  <si>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</si>
  <si>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</si>
  <si>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</si>
  <si>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</si>
  <si>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</si>
  <si>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</si>
  <si>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</si>
  <si>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</si>
  <si>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</si>
  <si>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</si>
  <si>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</si>
  <si>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</si>
  <si>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</si>
  <si>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</si>
  <si>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</si>
  <si>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</si>
  <si>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</si>
  <si>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</si>
  <si>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</si>
  <si>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</si>
  <si>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</si>
  <si>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</si>
  <si>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</si>
  <si>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</si>
  <si>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</si>
  <si>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</si>
  <si>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</si>
  <si>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</si>
  <si>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</si>
  <si>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</si>
  <si>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</si>
  <si>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</si>
  <si>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</si>
  <si>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</si>
  <si>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</si>
  <si>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</si>
  <si>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</si>
  <si>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</si>
  <si>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</si>
  <si>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</si>
  <si>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</si>
  <si>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</si>
  <si>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</si>
  <si>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</si>
  <si>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</si>
  <si>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</si>
  <si>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</si>
  <si>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</si>
  <si>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</si>
  <si>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</si>
  <si>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</si>
  <si>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</si>
  <si>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</si>
  <si>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</si>
  <si>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</si>
  <si>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</si>
  <si>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</si>
  <si>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</si>
  <si>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</si>
  <si>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</si>
  <si>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</si>
  <si>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</si>
  <si>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</si>
  <si>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</si>
  <si>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</si>
  <si>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</si>
  <si>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</si>
  <si>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</si>
  <si>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</si>
  <si>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</si>
  <si>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</si>
  <si>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</si>
  <si>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</si>
  <si>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</si>
  <si>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</si>
  <si>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</si>
  <si>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</si>
  <si>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</si>
  <si>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</si>
  <si>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</si>
  <si>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</si>
  <si>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</si>
  <si>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</si>
  <si>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</si>
  <si>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</si>
  <si>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</si>
  <si>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</si>
  <si>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</si>
  <si>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</si>
  <si>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</si>
  <si>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</si>
  <si>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</si>
  <si>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</si>
  <si>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</si>
  <si>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</si>
  <si>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</si>
  <si>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</si>
  <si>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</si>
  <si>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</si>
  <si>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</si>
  <si>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</si>
  <si>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</si>
  <si>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</si>
  <si>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</si>
  <si>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</si>
  <si>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</si>
  <si>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</si>
  <si>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</si>
  <si>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</si>
  <si>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</si>
  <si>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</si>
  <si>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</si>
  <si>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</si>
  <si>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</si>
  <si>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</si>
  <si>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</si>
  <si>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</si>
  <si>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</si>
  <si>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</si>
  <si>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</si>
  <si>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</si>
  <si>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</si>
  <si>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</si>
  <si>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</si>
  <si>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</si>
  <si>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</si>
  <si>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</si>
  <si>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</si>
  <si>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</si>
  <si>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</si>
  <si>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</si>
  <si>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</si>
  <si>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</si>
  <si>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</si>
  <si>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</si>
  <si>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</si>
  <si>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</si>
  <si>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</si>
  <si>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</si>
  <si>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</si>
  <si>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</si>
  <si>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</si>
  <si>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</si>
  <si>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</si>
  <si>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</si>
  <si>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</si>
  <si>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</si>
  <si>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</si>
  <si>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</si>
  <si>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</si>
  <si>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</si>
  <si>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</si>
  <si>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</si>
  <si>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</si>
  <si>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</si>
  <si>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</si>
  <si>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</si>
  <si>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</si>
  <si>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</si>
  <si>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</si>
  <si>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</si>
  <si>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</si>
  <si>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</si>
  <si>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</si>
  <si>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</si>
  <si>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</si>
  <si>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</si>
  <si>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</si>
  <si>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</si>
  <si>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</si>
  <si>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</si>
  <si>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</si>
  <si>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</si>
  <si>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</si>
  <si>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</si>
  <si>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</si>
  <si>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</si>
  <si>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</si>
  <si>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</si>
  <si>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</si>
  <si>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</si>
  <si>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</si>
  <si>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</si>
  <si>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</si>
  <si>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</si>
  <si>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</si>
  <si>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</si>
  <si>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</si>
  <si>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</si>
  <si>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</si>
  <si>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</si>
  <si>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</si>
  <si>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</si>
  <si>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</si>
  <si>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</si>
  <si>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</si>
  <si>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</si>
  <si>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</si>
  <si>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</si>
  <si>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</si>
  <si>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</si>
  <si>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</si>
  <si>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</si>
  <si>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</si>
  <si>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</si>
  <si>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</si>
  <si>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</si>
  <si>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</si>
  <si>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</si>
  <si>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</si>
  <si>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</si>
  <si>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</si>
  <si>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</si>
  <si>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</si>
  <si>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</si>
  <si>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</si>
  <si>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</si>
  <si>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</si>
  <si>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</si>
  <si>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</si>
  <si>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</si>
  <si>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</si>
  <si>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</si>
  <si>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</si>
  <si>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</si>
  <si>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</si>
  <si>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</si>
  <si>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</si>
  <si>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</si>
  <si>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</si>
  <si>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</si>
  <si>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</si>
  <si>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</si>
  <si>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</si>
  <si>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</si>
  <si>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</si>
  <si>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</si>
  <si>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</si>
  <si>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</si>
  <si>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</si>
  <si>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</si>
  <si>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</si>
  <si>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</si>
  <si>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</si>
  <si>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</si>
  <si>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</si>
  <si>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</si>
  <si>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</si>
  <si>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</si>
  <si>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</si>
  <si>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</si>
  <si>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</si>
  <si>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</si>
  <si>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</si>
  <si>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</si>
  <si>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</si>
  <si>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</si>
  <si>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</si>
  <si>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</si>
  <si>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</si>
  <si>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</si>
  <si>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</si>
  <si>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</si>
  <si>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</si>
  <si>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</si>
  <si>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</si>
  <si>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</si>
  <si>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</si>
  <si>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</si>
  <si>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</si>
  <si>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</si>
  <si>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</si>
  <si>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</si>
  <si>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</si>
  <si>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</si>
  <si>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</si>
  <si>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</si>
  <si>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</si>
  <si>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</si>
  <si>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</si>
  <si>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</si>
  <si>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</si>
  <si>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</si>
  <si>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</si>
  <si>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</si>
  <si>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</si>
  <si>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</si>
  <si>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</si>
  <si>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</si>
  <si>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</si>
  <si>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</si>
  <si>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</si>
  <si>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</si>
  <si>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</si>
  <si>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</si>
  <si>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</si>
  <si>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</si>
  <si>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</si>
  <si>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</si>
  <si>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</si>
  <si>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</si>
  <si>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</si>
  <si>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</si>
  <si>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</si>
  <si>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</si>
  <si>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</si>
  <si>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</si>
  <si>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</si>
  <si>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</si>
  <si>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</si>
  <si>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</si>
  <si>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</si>
  <si>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</si>
  <si>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</si>
  <si>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</si>
  <si>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</si>
  <si>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</si>
  <si>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</si>
  <si>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</si>
  <si>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</si>
  <si>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</si>
  <si>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</si>
  <si>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</si>
  <si>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</si>
  <si>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</si>
  <si>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</si>
  <si>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</si>
  <si>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</si>
  <si>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</si>
  <si>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</si>
  <si>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</si>
  <si>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</si>
  <si>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</si>
  <si>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</si>
  <si>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</si>
  <si>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</si>
  <si>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</si>
  <si>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</si>
  <si>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</si>
  <si>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</si>
  <si>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</si>
  <si>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</si>
  <si>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</si>
  <si>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</si>
  <si>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</si>
  <si>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</si>
  <si>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</si>
  <si>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</si>
  <si>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</si>
  <si>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</si>
  <si>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</si>
  <si>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</si>
  <si>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</si>
  <si>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</si>
  <si>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</si>
  <si>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</si>
  <si>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</si>
  <si>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</si>
  <si>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</si>
  <si>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</si>
  <si>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</si>
  <si>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</si>
  <si>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</si>
  <si>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</si>
  <si>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</si>
  <si>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</si>
  <si>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</si>
  <si>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</si>
  <si>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</si>
  <si>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</si>
  <si>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</si>
  <si>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</si>
  <si>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</si>
  <si>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</si>
  <si>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</si>
  <si>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</si>
  <si>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</si>
  <si>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</si>
  <si>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</si>
  <si>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</si>
  <si>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</si>
  <si>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</si>
  <si>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</si>
  <si>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</si>
  <si>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</si>
  <si>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</si>
  <si>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</si>
  <si>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</si>
  <si>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</si>
  <si>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</si>
  <si>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</si>
  <si>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</si>
  <si>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</si>
  <si>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</si>
  <si>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</si>
  <si>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</si>
  <si>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</si>
  <si>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</si>
  <si>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</si>
  <si>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</si>
  <si>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</si>
  <si>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</si>
  <si>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</si>
  <si>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</si>
  <si>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</si>
  <si>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</si>
  <si>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</si>
  <si>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</si>
  <si>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</si>
  <si>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</si>
  <si>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</si>
  <si>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</si>
  <si>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</si>
  <si>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</si>
  <si>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</si>
  <si>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</si>
  <si>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</si>
  <si>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</si>
  <si>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</si>
  <si>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</si>
  <si>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</si>
  <si>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</si>
  <si>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</si>
  <si>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</si>
  <si>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</si>
  <si>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</si>
  <si>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</si>
  <si>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</si>
  <si>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</si>
  <si>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</si>
  <si>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</si>
  <si>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</si>
  <si>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</si>
  <si>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</si>
  <si>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</si>
  <si>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</si>
  <si>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</si>
  <si>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</si>
  <si>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</si>
  <si>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</si>
  <si>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</si>
  <si>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</si>
  <si>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</si>
  <si>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</si>
  <si>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</si>
  <si>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</si>
  <si>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</si>
  <si>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</si>
  <si>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</si>
  <si>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</si>
  <si>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</si>
  <si>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</si>
  <si>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</si>
  <si>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</si>
  <si>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</si>
  <si>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</si>
  <si>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</si>
  <si>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</si>
  <si>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</si>
  <si>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</si>
  <si>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</si>
  <si>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</si>
  <si>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</si>
  <si>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</si>
  <si>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</si>
  <si>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</si>
  <si>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</si>
  <si>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</si>
  <si>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</si>
  <si>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</si>
  <si>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</si>
  <si>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</si>
  <si>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</si>
  <si>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</si>
  <si>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</si>
  <si>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</si>
  <si>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</si>
  <si>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</si>
  <si>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</si>
  <si>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</si>
  <si>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</si>
  <si>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</si>
  <si>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</si>
  <si>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</si>
  <si>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</si>
  <si>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</si>
  <si>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</si>
  <si>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</si>
  <si>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</si>
  <si>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</si>
  <si>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</si>
  <si>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</si>
  <si>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</si>
  <si>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</si>
  <si>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</si>
  <si>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</si>
  <si>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</si>
  <si>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</si>
  <si>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</si>
  <si>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</si>
  <si>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</si>
  <si>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</si>
  <si>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</si>
  <si>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</si>
  <si>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</si>
  <si>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</si>
  <si>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</si>
  <si>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</si>
  <si>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</si>
  <si>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</si>
  <si>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</si>
  <si>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</si>
  <si>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</si>
  <si>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</si>
  <si>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</si>
  <si>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</si>
  <si>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</si>
  <si>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</si>
  <si>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</si>
  <si>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</si>
  <si>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</si>
  <si>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</si>
  <si>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</si>
  <si>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</si>
  <si>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</si>
  <si>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</si>
  <si>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</si>
  <si>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</si>
  <si>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</si>
  <si>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</si>
  <si>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</si>
  <si>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</si>
  <si>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</si>
  <si>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</si>
  <si>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</si>
  <si>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</si>
  <si>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</si>
  <si>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</si>
  <si>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</si>
  <si>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</si>
  <si>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</si>
  <si>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</si>
  <si>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</si>
  <si>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</si>
  <si>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</si>
  <si>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</si>
  <si>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</si>
  <si>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</si>
  <si>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</si>
  <si>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</si>
  <si>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</si>
  <si>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</si>
  <si>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</si>
  <si>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</si>
  <si>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</si>
  <si>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</si>
  <si>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</si>
  <si>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</si>
  <si>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</si>
  <si>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</si>
  <si>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</si>
  <si>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</si>
  <si>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</si>
  <si>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</si>
  <si>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</si>
  <si>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</si>
  <si>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</si>
  <si>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</si>
  <si>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</si>
  <si>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</si>
  <si>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</si>
  <si>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</si>
  <si>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</si>
  <si>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</si>
  <si>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</si>
  <si>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</si>
  <si>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</si>
  <si>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</si>
  <si>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</si>
  <si>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</si>
  <si>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</si>
  <si>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</si>
  <si>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</si>
  <si>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</si>
  <si>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</si>
  <si>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</si>
  <si>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</si>
  <si>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</si>
  <si>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</si>
  <si>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</si>
  <si>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</si>
  <si>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</si>
  <si>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</si>
  <si>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</si>
  <si>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</si>
  <si>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</si>
  <si>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</si>
  <si>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</si>
  <si>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</si>
  <si>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</si>
  <si>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</si>
  <si>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</si>
  <si>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</si>
  <si>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</si>
  <si>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</si>
  <si>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</si>
  <si>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</si>
  <si>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</si>
  <si>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</si>
  <si>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</si>
  <si>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</si>
  <si>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</si>
  <si>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</si>
  <si>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</si>
  <si>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</si>
  <si>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</si>
  <si>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</si>
  <si>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</si>
  <si>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</si>
  <si>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</si>
  <si>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</si>
  <si>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</si>
  <si>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</si>
  <si>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</si>
  <si>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</si>
  <si>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</si>
  <si>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</si>
  <si>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</si>
  <si>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</si>
  <si>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</si>
  <si>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</si>
  <si>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</si>
  <si>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</si>
  <si>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</si>
  <si>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</si>
  <si>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</si>
  <si>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</si>
  <si>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</si>
  <si>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</si>
  <si>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</si>
  <si>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</si>
  <si>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</si>
  <si>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</si>
  <si>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</si>
  <si>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</si>
  <si>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</si>
  <si>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</si>
  <si>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</si>
  <si>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</si>
  <si>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</si>
  <si>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</si>
  <si>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</si>
  <si>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</si>
  <si>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</si>
  <si>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</si>
  <si>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</si>
  <si>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</si>
  <si>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</si>
  <si>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</si>
  <si>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</si>
  <si>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</si>
  <si>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</si>
  <si>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</si>
  <si>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</si>
  <si>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</si>
  <si>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</si>
  <si>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</si>
  <si>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</si>
  <si>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</si>
  <si>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</si>
  <si>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</si>
  <si>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</si>
  <si>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</si>
  <si>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</si>
  <si>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</si>
  <si>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</si>
  <si>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</si>
  <si>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</si>
  <si>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</si>
  <si>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</si>
  <si>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</si>
  <si>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</si>
  <si>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</si>
  <si>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</si>
  <si>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</si>
  <si>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</si>
  <si>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</si>
  <si>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</si>
  <si>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</si>
  <si>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</si>
  <si>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</si>
  <si>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</si>
  <si>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</si>
  <si>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</si>
  <si>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</si>
  <si>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</si>
  <si>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</si>
  <si>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</si>
  <si>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</si>
  <si>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</si>
  <si>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</si>
  <si>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</si>
  <si>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</si>
  <si>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</si>
  <si>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</si>
  <si>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</si>
  <si>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</si>
  <si>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</si>
  <si>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</si>
  <si>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</si>
  <si>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</si>
  <si>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</si>
  <si>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</si>
  <si>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</si>
  <si>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</si>
  <si>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</si>
  <si>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</si>
  <si>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</si>
  <si>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</si>
  <si>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</si>
  <si>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</si>
  <si>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</si>
  <si>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</si>
  <si>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</si>
  <si>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</si>
  <si>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</si>
  <si>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</si>
  <si>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</si>
  <si>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</si>
  <si>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</si>
  <si>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</si>
  <si>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</si>
  <si>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</si>
  <si>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</si>
  <si>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</si>
  <si>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</si>
  <si>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</si>
  <si>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</si>
  <si>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</si>
  <si>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</si>
  <si>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</si>
  <si>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</si>
  <si>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</si>
  <si>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</si>
  <si>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</si>
  <si>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</si>
  <si>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</si>
  <si>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</si>
  <si>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</si>
  <si>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</si>
  <si>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</si>
  <si>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</si>
  <si>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</si>
  <si>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</si>
  <si>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</si>
  <si>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</si>
  <si>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</si>
  <si>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</si>
  <si>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</si>
  <si>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</si>
  <si>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</si>
  <si>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</si>
  <si>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</si>
  <si>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</si>
  <si>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</si>
  <si>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</si>
  <si>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</si>
  <si>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</si>
  <si>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</si>
  <si>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</si>
  <si>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</si>
  <si>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</si>
  <si>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</si>
  <si>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</si>
  <si>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</si>
  <si>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</si>
  <si>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</si>
  <si>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</si>
  <si>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</si>
  <si>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</si>
  <si>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</si>
  <si>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</si>
  <si>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</si>
  <si>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</si>
  <si>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</si>
  <si>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</si>
  <si>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</si>
  <si>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</si>
  <si>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</si>
  <si>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</si>
  <si>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</si>
  <si>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</si>
  <si>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</si>
  <si>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</si>
  <si>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</si>
  <si>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</si>
  <si>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</si>
  <si>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</si>
  <si>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</si>
  <si>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</si>
  <si>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</si>
  <si>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</si>
  <si>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</si>
  <si>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</si>
  <si>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</si>
  <si>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</si>
  <si>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</si>
  <si>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</si>
  <si>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</si>
  <si>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</si>
  <si>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</si>
  <si>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</si>
  <si>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</si>
  <si>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</si>
  <si>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</si>
  <si>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</si>
  <si>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</si>
  <si>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</si>
  <si>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</si>
  <si>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</si>
  <si>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</si>
  <si>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</si>
  <si>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</si>
  <si>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</si>
  <si>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</si>
  <si>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</si>
  <si>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</si>
  <si>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</si>
  <si>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</si>
  <si>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</si>
  <si>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</si>
  <si>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</si>
  <si>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</si>
  <si>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</si>
  <si>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</si>
  <si>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</si>
  <si>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</si>
  <si>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</si>
  <si>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</si>
  <si>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</si>
  <si>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</si>
  <si>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</si>
  <si>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</si>
  <si>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</si>
  <si>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</si>
  <si>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</si>
  <si>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</si>
  <si>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</si>
  <si>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</si>
  <si>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</si>
  <si>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</si>
  <si>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</si>
  <si>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</si>
  <si>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</si>
  <si>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</si>
  <si>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</si>
  <si>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</si>
  <si>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</si>
  <si>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</si>
  <si>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</si>
  <si>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</si>
  <si>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</si>
  <si>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</si>
  <si>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</si>
  <si>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</si>
  <si>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</si>
  <si>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</si>
  <si>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</si>
  <si>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</si>
  <si>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</si>
  <si>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</si>
  <si>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</si>
  <si>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</si>
  <si>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</si>
  <si>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</si>
  <si>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</si>
  <si>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</si>
  <si>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</si>
  <si>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</si>
  <si>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</si>
  <si>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</si>
  <si>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</si>
  <si>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</si>
  <si>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</si>
  <si>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</si>
  <si>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</si>
  <si>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</si>
  <si>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</si>
  <si>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</si>
  <si>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</si>
  <si>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</si>
  <si>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</si>
  <si>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</si>
  <si>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</si>
  <si>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</si>
  <si>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</si>
  <si>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</si>
  <si>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</si>
  <si>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</si>
  <si>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</si>
  <si>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</si>
  <si>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</si>
  <si>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</si>
  <si>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</si>
  <si>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</si>
  <si>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</si>
  <si>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</si>
  <si>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</si>
  <si>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</si>
  <si>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</si>
  <si>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</si>
  <si>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</si>
  <si>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</si>
  <si>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</si>
  <si>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</si>
  <si>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</si>
  <si>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</si>
  <si>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</si>
  <si>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</si>
  <si>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</si>
  <si>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</si>
  <si>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</si>
  <si>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</si>
  <si>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</si>
  <si>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</si>
  <si>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</si>
  <si>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</si>
  <si>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</si>
  <si>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</si>
  <si>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</si>
  <si>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</si>
  <si>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</si>
  <si>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</si>
  <si>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</si>
  <si>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</si>
  <si>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</si>
  <si>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</si>
  <si>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</si>
  <si>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</si>
  <si>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</si>
  <si>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</si>
  <si>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</si>
  <si>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</si>
  <si>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</si>
  <si>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</si>
  <si>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</si>
  <si>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</si>
  <si>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</si>
  <si>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</si>
  <si>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</si>
  <si>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</si>
  <si>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</si>
  <si>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</si>
  <si>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</si>
  <si>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</si>
  <si>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</si>
  <si>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</si>
  <si>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</si>
  <si>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</si>
  <si>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</si>
  <si>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</si>
  <si>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</si>
  <si>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</si>
  <si>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</si>
  <si>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</si>
  <si>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</si>
  <si>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</si>
  <si>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</si>
  <si>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</si>
  <si>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</si>
  <si>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</si>
  <si>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</si>
  <si>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</si>
  <si>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</si>
  <si>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</si>
  <si>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</si>
  <si>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</si>
  <si>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</si>
  <si>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</si>
  <si>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</si>
  <si>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</si>
  <si>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</si>
  <si>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</si>
  <si>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</si>
  <si>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</si>
  <si>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</si>
  <si>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</si>
  <si>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</si>
  <si>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</si>
  <si>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</si>
  <si>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</si>
  <si>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</si>
  <si>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</si>
  <si>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</si>
  <si>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</si>
  <si>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</si>
  <si>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</si>
  <si>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</si>
  <si>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</si>
  <si>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</si>
  <si>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</si>
  <si>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</si>
  <si>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</si>
  <si>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</si>
  <si>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</si>
  <si>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</si>
  <si>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</si>
  <si>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</si>
  <si>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</si>
  <si>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</si>
  <si>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</si>
  <si>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</si>
  <si>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</si>
  <si>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</si>
  <si>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</si>
  <si>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</si>
  <si>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</si>
  <si>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</si>
  <si>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</si>
  <si>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</si>
  <si>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</si>
  <si>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</si>
  <si>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</si>
  <si>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</si>
  <si>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</si>
  <si>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</si>
  <si>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</si>
  <si>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</si>
  <si>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</si>
  <si>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</si>
  <si>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</si>
  <si>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</si>
  <si>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</si>
  <si>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</si>
  <si>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</si>
  <si>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</si>
  <si>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</si>
  <si>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</si>
  <si>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</si>
  <si>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</si>
  <si>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</si>
  <si>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</si>
  <si>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</si>
  <si>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</si>
  <si>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</si>
  <si>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</si>
  <si>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</si>
  <si>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</si>
  <si>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</si>
  <si>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</si>
  <si>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</si>
  <si>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</si>
  <si>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</si>
  <si>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</si>
  <si>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</si>
  <si>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</si>
  <si>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</si>
  <si>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</si>
  <si>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</si>
  <si>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</si>
  <si>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</si>
  <si>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</si>
  <si>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</si>
  <si>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</si>
  <si>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</si>
  <si>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</si>
  <si>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</si>
  <si>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</si>
  <si>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</si>
  <si>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</si>
  <si>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</si>
  <si>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</si>
  <si>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</si>
  <si>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</si>
  <si>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</si>
  <si>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</si>
  <si>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</si>
  <si>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</si>
  <si>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</si>
  <si>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</si>
  <si>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</si>
  <si>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</si>
  <si>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</si>
  <si>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</si>
  <si>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</si>
  <si>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</si>
  <si>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</si>
  <si>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</si>
  <si>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</si>
  <si>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</si>
  <si>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</si>
  <si>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</si>
  <si>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</si>
  <si>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</si>
  <si>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</si>
  <si>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</si>
  <si>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</si>
  <si>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</si>
  <si>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</si>
  <si>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</si>
  <si>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</si>
  <si>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</si>
  <si>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</si>
  <si>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</si>
  <si>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</si>
  <si>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</si>
  <si>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</si>
  <si>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</si>
  <si>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</si>
  <si>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</si>
  <si>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</si>
  <si>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</si>
  <si>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</si>
  <si>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</si>
  <si>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</si>
  <si>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</si>
  <si>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</si>
  <si>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</si>
  <si>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</si>
  <si>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</si>
  <si>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</si>
  <si>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</si>
  <si>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</si>
  <si>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</si>
  <si>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</si>
  <si>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</si>
  <si>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</si>
  <si>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</si>
  <si>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</si>
  <si>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</si>
  <si>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</si>
  <si>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</si>
  <si>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</si>
  <si>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</si>
  <si>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</si>
  <si>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</si>
  <si>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</si>
  <si>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</si>
  <si>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</si>
  <si>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</si>
  <si>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</si>
  <si>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</si>
  <si>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</si>
  <si>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</si>
  <si>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</si>
  <si>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</si>
  <si>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</si>
  <si>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</si>
  <si>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</si>
  <si>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</si>
  <si>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</si>
  <si>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</si>
  <si>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</si>
  <si>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</si>
  <si>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</si>
  <si>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</si>
  <si>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</si>
  <si>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</si>
  <si>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</si>
  <si>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</si>
  <si>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</si>
  <si>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</si>
  <si>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</si>
  <si>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</si>
  <si>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</si>
  <si>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</si>
  <si>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</si>
  <si>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</si>
  <si>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</si>
  <si>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</si>
  <si>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</si>
  <si>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</si>
  <si>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</si>
  <si>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</si>
  <si>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</si>
  <si>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</si>
  <si>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</si>
  <si>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</si>
  <si>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</si>
  <si>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</si>
  <si>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</si>
  <si>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</si>
  <si>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</si>
  <si>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</si>
  <si>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</si>
  <si>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</si>
  <si>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</si>
  <si>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</si>
  <si>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</si>
  <si>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</si>
  <si>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</si>
  <si>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</si>
  <si>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</si>
  <si>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</si>
  <si>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</si>
  <si>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</si>
  <si>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</si>
  <si>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</si>
  <si>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</si>
  <si>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</si>
  <si>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</si>
  <si>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</si>
  <si>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</si>
  <si>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</si>
  <si>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</si>
  <si>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</si>
  <si>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</si>
  <si>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</si>
  <si>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</si>
  <si>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</si>
  <si>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</si>
  <si>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</si>
  <si>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</si>
  <si>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</si>
  <si>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</si>
  <si>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</si>
  <si>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</si>
  <si>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</si>
  <si>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</si>
  <si>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</si>
  <si>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</si>
  <si>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</si>
  <si>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</si>
  <si>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</si>
  <si>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</si>
  <si>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</si>
  <si>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</si>
  <si>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</si>
  <si>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</si>
  <si>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</si>
  <si>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</si>
  <si>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</si>
  <si>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</si>
  <si>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</si>
  <si>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</si>
  <si>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</si>
  <si>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</si>
  <si>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</si>
  <si>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</si>
  <si>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</si>
  <si>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</si>
  <si>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</si>
  <si>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</si>
  <si>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</si>
  <si>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</si>
  <si>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</si>
  <si>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</si>
  <si>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</si>
  <si>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</si>
  <si>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</si>
  <si>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</si>
  <si>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</si>
  <si>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</si>
  <si>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</si>
  <si>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</si>
  <si>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</si>
  <si>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</si>
  <si>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</si>
  <si>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</si>
  <si>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</si>
  <si>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</si>
  <si>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</si>
  <si>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</si>
  <si>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</si>
  <si>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</si>
  <si>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</si>
  <si>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</si>
  <si>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</si>
  <si>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</si>
  <si>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</si>
  <si>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</si>
  <si>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</si>
  <si>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</si>
  <si>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</si>
  <si>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</si>
  <si>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</si>
  <si>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</si>
  <si>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</si>
  <si>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</si>
  <si>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</si>
  <si>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</si>
  <si>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</si>
  <si>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</si>
  <si>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</si>
  <si>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</si>
  <si>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</si>
  <si>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</si>
  <si>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</si>
  <si>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</si>
  <si>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</si>
  <si>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</si>
  <si>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</si>
  <si>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</si>
  <si>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</si>
  <si>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</si>
  <si>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</si>
  <si>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</si>
  <si>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</si>
  <si>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</si>
  <si>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</si>
  <si>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</si>
  <si>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</si>
  <si>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</si>
  <si>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</si>
  <si>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</si>
  <si>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</si>
  <si>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</si>
  <si>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</si>
  <si>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</si>
  <si>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</si>
  <si>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</si>
  <si>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</si>
  <si>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</si>
  <si>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</si>
  <si>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</si>
  <si>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</si>
  <si>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</si>
  <si>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</si>
  <si>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</si>
  <si>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</si>
  <si>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</si>
  <si>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</si>
  <si>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</si>
  <si>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</si>
  <si>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</si>
  <si>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</si>
  <si>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</si>
  <si>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</si>
  <si>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</si>
  <si>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</si>
  <si>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</si>
  <si>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</si>
  <si>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</si>
  <si>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</si>
  <si>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</si>
  <si>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</si>
  <si>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</si>
  <si>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</si>
  <si>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</si>
  <si>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</si>
  <si>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</si>
  <si>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</si>
  <si>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</si>
  <si>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</si>
  <si>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</si>
  <si>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</si>
  <si>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</si>
  <si>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</si>
  <si>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</si>
  <si>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</si>
  <si>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</si>
  <si>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</si>
  <si>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</si>
  <si>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</si>
  <si>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</si>
  <si>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</si>
  <si>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</si>
  <si>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</si>
  <si>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</si>
  <si>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</si>
  <si>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</si>
  <si>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</si>
  <si>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</si>
  <si>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</si>
  <si>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</si>
  <si>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</si>
  <si>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</si>
  <si>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</si>
  <si>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</si>
  <si>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</si>
  <si>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</si>
  <si>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</si>
  <si>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</si>
  <si>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</si>
  <si>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</si>
  <si>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</si>
  <si>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</si>
  <si>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</si>
  <si>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</si>
  <si>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</si>
  <si>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</si>
  <si>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</si>
  <si>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</si>
  <si>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</si>
  <si>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</si>
  <si>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</si>
  <si>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</si>
  <si>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</si>
  <si>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</si>
  <si>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</si>
  <si>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</si>
  <si>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</si>
  <si>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</si>
  <si>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</si>
  <si>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</si>
  <si>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</si>
  <si>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</si>
  <si>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</si>
  <si>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</si>
  <si>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</si>
  <si>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</si>
  <si>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</si>
  <si>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</si>
  <si>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</si>
  <si>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</si>
  <si>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</si>
  <si>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</si>
  <si>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</si>
  <si>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</si>
  <si>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</si>
  <si>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</si>
  <si>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</si>
  <si>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</si>
  <si>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</si>
  <si>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</si>
  <si>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</si>
  <si>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</si>
  <si>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</si>
  <si>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</si>
  <si>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</si>
  <si>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</si>
  <si>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</si>
  <si>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</si>
  <si>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</si>
  <si>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</si>
  <si>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</si>
  <si>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</si>
  <si>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</si>
  <si>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</si>
  <si>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</si>
  <si>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</si>
  <si>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</si>
  <si>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</si>
  <si>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</si>
  <si>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</si>
  <si>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</si>
  <si>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</si>
  <si>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</si>
  <si>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</si>
  <si>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</si>
  <si>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</si>
  <si>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</si>
  <si>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</si>
  <si>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</si>
  <si>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</si>
  <si>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</si>
  <si>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</si>
  <si>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</si>
  <si>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</si>
  <si>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</si>
  <si>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</si>
  <si>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</si>
  <si>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</si>
  <si>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</si>
  <si>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</si>
  <si>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</si>
  <si>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</si>
  <si>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</si>
  <si>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</si>
  <si>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</si>
  <si>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</si>
  <si>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</si>
  <si>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</si>
  <si>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</si>
  <si>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</si>
  <si>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</si>
  <si>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</si>
  <si>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</si>
  <si>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</si>
  <si>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</si>
  <si>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</si>
  <si>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</si>
  <si>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</si>
  <si>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</si>
  <si>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</si>
  <si>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</si>
  <si>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</si>
  <si>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</si>
  <si>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</si>
  <si>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</si>
  <si>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</si>
  <si>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</si>
  <si>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</si>
  <si>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</si>
  <si>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</si>
  <si>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</si>
  <si>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</si>
  <si>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</si>
  <si>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</si>
  <si>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</si>
  <si>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</si>
  <si>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</si>
  <si>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</si>
  <si>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</si>
  <si>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</si>
  <si>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</si>
  <si>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</si>
  <si>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</si>
  <si>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</si>
  <si>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</si>
  <si>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</si>
  <si>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</si>
  <si>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</si>
  <si>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</si>
  <si>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</si>
  <si>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</si>
  <si>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</si>
  <si>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</si>
  <si>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</si>
  <si>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</si>
  <si>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</si>
  <si>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</si>
  <si>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</si>
  <si>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</si>
  <si>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</si>
  <si>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</si>
  <si>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</si>
  <si>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</si>
  <si>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</si>
  <si>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</si>
  <si>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</si>
  <si>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</si>
  <si>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</si>
  <si>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</si>
  <si>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</si>
  <si>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</si>
  <si>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</si>
  <si>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</si>
  <si>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</si>
  <si>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</si>
  <si>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</si>
  <si>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</si>
  <si>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</si>
  <si>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</si>
  <si>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</si>
  <si>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</si>
  <si>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</si>
  <si>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</si>
  <si>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</si>
  <si>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</si>
  <si>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</si>
  <si>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</si>
  <si>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</si>
  <si>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</si>
  <si>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</si>
  <si>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</si>
  <si>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</si>
  <si>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</si>
  <si>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</si>
  <si>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</si>
  <si>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</si>
  <si>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</si>
  <si>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</si>
  <si>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</si>
  <si>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</si>
  <si>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</si>
  <si>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</si>
  <si>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</si>
  <si>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</si>
  <si>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</si>
  <si>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</si>
  <si>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</si>
  <si>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</si>
  <si>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</si>
  <si>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</si>
  <si>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</si>
  <si>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</si>
  <si>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</si>
  <si>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</si>
  <si>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</si>
  <si>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</si>
  <si>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</si>
  <si>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</si>
  <si>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</si>
  <si>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</si>
  <si>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</si>
  <si>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</si>
  <si>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</si>
  <si>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</si>
  <si>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</si>
  <si>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</si>
  <si>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</si>
  <si>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</si>
  <si>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</si>
  <si>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</si>
  <si>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</si>
  <si>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</si>
  <si>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</si>
  <si>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</si>
  <si>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</si>
  <si>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</si>
  <si>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</si>
  <si>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</si>
  <si>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</si>
  <si>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</si>
  <si>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</si>
  <si>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</si>
  <si>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</si>
  <si>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</si>
  <si>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</si>
  <si>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</si>
  <si>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</si>
  <si>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</si>
  <si>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</si>
  <si>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</si>
  <si>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</si>
  <si>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</si>
  <si>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</si>
  <si>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</si>
  <si>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</si>
  <si>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</si>
  <si>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</si>
  <si>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</si>
  <si>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</si>
  <si>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</si>
  <si>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</si>
  <si>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</si>
  <si>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</si>
  <si>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</si>
  <si>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</si>
  <si>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</si>
  <si>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</si>
  <si>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</si>
  <si>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</si>
  <si>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</si>
  <si>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</si>
  <si>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</si>
  <si>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</si>
  <si>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</si>
  <si>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</si>
  <si>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</si>
  <si>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</si>
  <si>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</si>
  <si>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</si>
  <si>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</si>
  <si>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</si>
  <si>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</si>
  <si>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</si>
  <si>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</si>
  <si>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</si>
  <si>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</si>
  <si>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</si>
  <si>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</si>
  <si>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</si>
  <si>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</si>
  <si>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</si>
  <si>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</si>
  <si>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</si>
  <si>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</si>
  <si>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</si>
  <si>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</si>
  <si>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</si>
  <si>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</si>
  <si>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</si>
  <si>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</si>
  <si>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</si>
  <si>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</si>
  <si>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</si>
  <si>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</si>
  <si>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</si>
  <si>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</si>
  <si>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</si>
  <si>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</si>
  <si>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</si>
  <si>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</si>
  <si>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</si>
  <si>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</si>
  <si>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</si>
  <si>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</si>
  <si>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</si>
  <si>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</si>
  <si>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</si>
  <si>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</si>
  <si>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</si>
  <si>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</si>
  <si>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</si>
  <si>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</si>
  <si>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</si>
  <si>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</si>
  <si>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</si>
  <si>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</si>
  <si>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</si>
  <si>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</si>
  <si>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</si>
  <si>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</si>
  <si>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</si>
  <si>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</si>
  <si>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</si>
  <si>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</si>
  <si>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</si>
  <si>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</si>
  <si>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</si>
  <si>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</si>
  <si>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</si>
  <si>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</si>
  <si>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</si>
  <si>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</si>
  <si>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</si>
  <si>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</si>
  <si>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</si>
  <si>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</si>
  <si>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</si>
  <si>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</si>
  <si>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</si>
  <si>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</si>
  <si>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</si>
  <si>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</si>
  <si>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</si>
  <si>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</si>
  <si>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</si>
  <si>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</si>
  <si>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</si>
  <si>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</si>
  <si>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</si>
  <si>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</si>
  <si>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</si>
  <si>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</si>
  <si>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</si>
  <si>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</si>
  <si>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</si>
  <si>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</si>
  <si>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</si>
  <si>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</si>
  <si>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</si>
  <si>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</si>
  <si>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</si>
  <si>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</si>
  <si>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</si>
  <si>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</si>
  <si>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</si>
  <si>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</si>
  <si>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</si>
  <si>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</si>
  <si>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</si>
  <si>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</si>
  <si>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</si>
  <si>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</si>
  <si>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</si>
  <si>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</si>
  <si>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</si>
  <si>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</si>
  <si>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</si>
  <si>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</si>
  <si>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</si>
  <si>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</si>
  <si>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</si>
  <si>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</si>
  <si>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</si>
  <si>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</si>
  <si>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</si>
  <si>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</si>
  <si>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</si>
  <si>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</si>
  <si>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</si>
  <si>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</si>
  <si>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</si>
  <si>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</si>
  <si>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</si>
  <si>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</si>
  <si>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</si>
  <si>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</si>
  <si>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</si>
  <si>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</si>
  <si>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</si>
  <si>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</si>
  <si>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</si>
  <si>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</si>
  <si>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</si>
  <si>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</si>
  <si>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</si>
  <si>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</si>
  <si>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</si>
  <si>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</si>
  <si>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</si>
  <si>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</si>
  <si>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</si>
  <si>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</si>
  <si>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</si>
  <si>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</si>
  <si>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</si>
  <si>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</si>
  <si>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</si>
  <si>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</si>
  <si>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</si>
  <si>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</si>
  <si>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</si>
  <si>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</si>
  <si>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</si>
  <si>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</si>
  <si>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</si>
  <si>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</si>
  <si>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</si>
  <si>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</si>
  <si>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</si>
  <si>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</si>
  <si>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</si>
  <si>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</si>
  <si>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</si>
  <si>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</si>
  <si>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</si>
  <si>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</si>
  <si>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</si>
  <si>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</si>
  <si>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</si>
  <si>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</si>
  <si>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</si>
  <si>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</si>
  <si>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</si>
  <si>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</si>
  <si>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</si>
  <si>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</si>
  <si>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</si>
  <si>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</si>
  <si>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</si>
  <si>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</si>
  <si>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</si>
  <si>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</si>
  <si>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</si>
  <si>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</si>
  <si>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</si>
  <si>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</si>
  <si>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</si>
  <si>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</si>
  <si>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</si>
  <si>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</si>
  <si>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</si>
  <si>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</si>
  <si>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</si>
  <si>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</si>
  <si>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</si>
  <si>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</si>
  <si>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</si>
  <si>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</si>
  <si>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</si>
  <si>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</si>
  <si>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</si>
  <si>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</si>
  <si>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</si>
  <si>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</si>
  <si>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</si>
  <si>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</si>
  <si>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</si>
  <si>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</si>
  <si>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</si>
  <si>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</si>
  <si>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</si>
  <si>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</si>
  <si>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</si>
  <si>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</si>
  <si>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</si>
  <si>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</si>
  <si>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</si>
  <si>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</si>
  <si>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</si>
  <si>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</si>
  <si>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</si>
  <si>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</si>
  <si>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</si>
  <si>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</si>
  <si>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</si>
  <si>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</si>
  <si>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</si>
  <si>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</si>
  <si>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</si>
  <si>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</si>
  <si>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</si>
  <si>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</si>
  <si>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</si>
  <si>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</si>
  <si>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</si>
  <si>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</si>
  <si>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</si>
  <si>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</si>
  <si>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</si>
  <si>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</si>
  <si>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</si>
  <si>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</si>
  <si>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</si>
  <si>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</si>
  <si>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</si>
  <si>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</si>
  <si>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</si>
  <si>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</si>
  <si>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</si>
  <si>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</si>
  <si>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</si>
  <si>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</si>
  <si>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</si>
  <si>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</si>
  <si>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</si>
  <si>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</si>
  <si>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</si>
  <si>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</si>
  <si>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</si>
  <si>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</si>
  <si>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</si>
  <si>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</si>
  <si>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</si>
  <si>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</si>
  <si>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</si>
  <si>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</si>
  <si>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</si>
  <si>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</si>
  <si>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</si>
  <si>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</si>
  <si>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</si>
  <si>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</si>
  <si>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</si>
  <si>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</si>
  <si>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</si>
  <si>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</si>
  <si>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</si>
  <si>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</si>
  <si>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</si>
  <si>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</si>
  <si>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</si>
  <si>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</si>
  <si>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</si>
  <si>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</si>
  <si>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</si>
  <si>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</si>
  <si>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</si>
  <si>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</si>
  <si>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</si>
  <si>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</si>
  <si>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</si>
  <si>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</si>
  <si>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</si>
  <si>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</si>
  <si>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</si>
  <si>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</si>
  <si>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</si>
  <si>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</si>
  <si>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</si>
  <si>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</si>
  <si>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</si>
  <si>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</si>
  <si>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</si>
  <si>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</si>
  <si>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</si>
  <si>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</si>
  <si>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</si>
  <si>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</si>
  <si>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</si>
  <si>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</si>
  <si>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</si>
  <si>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</si>
  <si>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</si>
  <si>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</si>
  <si>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</si>
  <si>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</si>
  <si>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</si>
  <si>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</si>
  <si>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</si>
  <si>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</si>
  <si>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</si>
  <si>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</si>
  <si>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</si>
  <si>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</si>
  <si>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</si>
  <si>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</si>
  <si>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</si>
  <si>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</si>
  <si>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</si>
  <si>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</si>
  <si>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</si>
  <si>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</si>
  <si>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</si>
  <si>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</si>
  <si>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</si>
  <si>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</si>
  <si>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</si>
  <si>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</si>
  <si>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</si>
  <si>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</si>
  <si>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</si>
  <si>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</si>
  <si>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</si>
  <si>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</si>
  <si>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</si>
  <si>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</si>
  <si>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</si>
  <si>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</si>
  <si>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</si>
  <si>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</si>
  <si>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</si>
  <si>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</si>
  <si>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</si>
  <si>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</si>
  <si>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</si>
  <si>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</si>
  <si>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</si>
  <si>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</si>
  <si>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</si>
  <si>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</si>
  <si>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</si>
  <si>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</si>
  <si>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</si>
  <si>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</si>
  <si>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</si>
  <si>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</si>
  <si>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</si>
  <si>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</si>
  <si>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</si>
  <si>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</si>
  <si>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</si>
  <si>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</si>
  <si>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</si>
  <si>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</si>
  <si>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</si>
  <si>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</si>
  <si>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</si>
  <si>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</si>
  <si>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</si>
  <si>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</si>
  <si>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</si>
  <si>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</si>
  <si>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</si>
  <si>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</si>
  <si>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</si>
  <si>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</si>
  <si>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</si>
  <si>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</si>
  <si>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</si>
  <si>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</si>
  <si>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</si>
  <si>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</si>
  <si>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</si>
  <si>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</si>
  <si>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</si>
  <si>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</si>
  <si>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</si>
  <si>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</si>
  <si>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</si>
  <si>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</si>
  <si>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</si>
  <si>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</si>
  <si>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</si>
  <si>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</si>
  <si>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</si>
  <si>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</si>
  <si>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</si>
  <si>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</si>
  <si>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</si>
  <si>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</si>
  <si>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</si>
  <si>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</si>
  <si>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</si>
  <si>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</si>
  <si>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</si>
  <si>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</si>
  <si>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</si>
  <si>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</si>
  <si>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</si>
  <si>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</si>
  <si>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</si>
  <si>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</si>
  <si>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</si>
  <si>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</si>
  <si>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</si>
  <si>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</si>
  <si>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</si>
  <si>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</si>
  <si>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</si>
  <si>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</si>
  <si>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</si>
  <si>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</si>
  <si>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</si>
  <si>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</si>
  <si>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</si>
  <si>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</si>
  <si>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</si>
  <si>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</si>
  <si>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</si>
  <si>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</si>
  <si>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</si>
  <si>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</si>
  <si>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</si>
  <si>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</si>
  <si>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</si>
  <si>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</si>
  <si>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</si>
  <si>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</si>
  <si>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</si>
  <si>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</si>
  <si>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</si>
  <si>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</si>
  <si>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</si>
  <si>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</si>
  <si>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</si>
  <si>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</si>
  <si>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</si>
  <si>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</si>
  <si>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</si>
  <si>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</si>
  <si>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</si>
  <si>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</si>
  <si>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</si>
  <si>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</si>
  <si>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</si>
  <si>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</si>
  <si>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</si>
  <si>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</si>
  <si>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</si>
  <si>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</si>
  <si>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</si>
  <si>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</si>
  <si>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</si>
  <si>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</si>
  <si>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</si>
  <si>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</si>
  <si>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</si>
  <si>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</si>
  <si>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</si>
  <si>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</si>
  <si>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</si>
  <si>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</si>
  <si>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</si>
  <si>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</si>
  <si>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</si>
  <si>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</si>
  <si>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</si>
  <si>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</si>
  <si>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</si>
  <si>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</si>
  <si>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</si>
  <si>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</si>
  <si>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</si>
  <si>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</si>
  <si>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</si>
  <si>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</si>
  <si>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</si>
  <si>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</si>
  <si>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</si>
  <si>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</si>
  <si>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</si>
  <si>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</si>
  <si>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</si>
  <si>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</si>
  <si>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</si>
  <si>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</si>
  <si>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</si>
  <si>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</si>
  <si>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</si>
  <si>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</si>
  <si>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</si>
  <si>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</si>
  <si>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</si>
  <si>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</si>
  <si>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</si>
  <si>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</si>
  <si>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</si>
  <si>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</si>
  <si>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</si>
  <si>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</si>
  <si>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</si>
  <si>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</si>
  <si>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</si>
  <si>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</si>
  <si>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</si>
  <si>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</si>
  <si>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</si>
  <si>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</si>
  <si>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</si>
  <si>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</si>
  <si>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</si>
  <si>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</si>
  <si>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</si>
  <si>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</si>
  <si>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</si>
  <si>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</si>
  <si>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</si>
  <si>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</si>
  <si>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</si>
  <si>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</si>
  <si>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</si>
  <si>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</si>
  <si>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</si>
  <si>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</si>
  <si>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</si>
  <si>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</si>
  <si>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</si>
  <si>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</si>
  <si>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</si>
  <si>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</si>
  <si>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</si>
  <si>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</si>
  <si>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</si>
  <si>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</si>
  <si>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</si>
  <si>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</si>
  <si>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</si>
  <si>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</si>
  <si>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</si>
  <si>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</si>
  <si>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</si>
  <si>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</si>
  <si>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</si>
  <si>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</si>
  <si>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</si>
  <si>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</si>
  <si>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</si>
  <si>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</si>
  <si>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</si>
  <si>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</si>
  <si>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</si>
  <si>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</si>
  <si>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</si>
  <si>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</si>
  <si>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</si>
  <si>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</si>
  <si>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</si>
  <si>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</si>
  <si>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</si>
  <si>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</si>
  <si>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</si>
  <si>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</si>
  <si>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</si>
  <si>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</si>
  <si>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</si>
  <si>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</si>
  <si>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</si>
  <si>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</si>
  <si>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</si>
  <si>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</si>
  <si>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</si>
  <si>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</si>
  <si>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</si>
  <si>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</si>
  <si>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</si>
  <si>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</si>
  <si>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</si>
  <si>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</si>
  <si>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</si>
  <si>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</si>
  <si>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</si>
  <si>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</si>
  <si>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</si>
  <si>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</si>
  <si>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</si>
  <si>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</si>
  <si>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</si>
  <si>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</si>
  <si>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</si>
  <si>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</si>
  <si>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</si>
  <si>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</si>
  <si>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</si>
  <si>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</si>
  <si>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</si>
  <si>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</si>
  <si>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</si>
  <si>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</si>
  <si>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</si>
  <si>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</si>
  <si>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</si>
  <si>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</si>
  <si>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</si>
  <si>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</si>
  <si>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</si>
  <si>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</si>
  <si>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</si>
  <si>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</si>
  <si>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</si>
  <si>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</si>
  <si>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</si>
  <si>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</si>
  <si>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</si>
  <si>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</si>
  <si>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</si>
  <si>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</si>
  <si>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</si>
  <si>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</si>
  <si>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</si>
  <si>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</si>
  <si>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</si>
  <si>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</si>
  <si>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</si>
  <si>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</si>
  <si>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</si>
  <si>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</si>
  <si>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</si>
  <si>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</si>
  <si>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</si>
  <si>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</si>
  <si>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</si>
  <si>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</si>
  <si>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</si>
  <si>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</si>
  <si>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</si>
  <si>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</si>
  <si>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</si>
  <si>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</si>
  <si>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</si>
  <si>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</si>
  <si>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</si>
  <si>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</si>
  <si>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</si>
  <si>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</si>
  <si>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</si>
  <si>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</si>
  <si>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</si>
  <si>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</si>
  <si>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</si>
  <si>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</si>
  <si>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</si>
  <si>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</si>
  <si>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</si>
  <si>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</si>
  <si>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</si>
  <si>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</si>
  <si>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</si>
  <si>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</si>
  <si>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</si>
  <si>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</si>
  <si>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</si>
  <si>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</si>
  <si>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</si>
  <si>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</si>
  <si>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</si>
  <si>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</si>
  <si>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</si>
  <si>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</si>
  <si>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</si>
  <si>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</si>
  <si>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</si>
  <si>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</si>
  <si>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</si>
  <si>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</si>
  <si>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</si>
  <si>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</si>
  <si>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</si>
  <si>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</si>
  <si>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</si>
  <si>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</si>
  <si>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</si>
  <si>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</si>
  <si>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</si>
  <si>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</si>
  <si>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</si>
  <si>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</si>
  <si>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</si>
  <si>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</si>
  <si>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</si>
  <si>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</si>
  <si>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</si>
  <si>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</si>
  <si>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</si>
  <si>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</si>
  <si>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</si>
  <si>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</si>
  <si>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</si>
  <si>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</si>
  <si>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</si>
  <si>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</si>
  <si>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</si>
  <si>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</si>
  <si>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</si>
  <si>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</si>
  <si>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</si>
  <si>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</si>
  <si>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</si>
  <si>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</si>
  <si>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</si>
  <si>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</si>
  <si>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</si>
  <si>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</si>
  <si>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</si>
  <si>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</si>
  <si>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</si>
  <si>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</si>
  <si>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</si>
  <si>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</si>
  <si>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</si>
  <si>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</si>
  <si>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</si>
  <si>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</si>
  <si>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</si>
  <si>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</si>
  <si>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</si>
  <si>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</si>
  <si>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</si>
  <si>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</si>
  <si>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</si>
  <si>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</si>
  <si>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</si>
  <si>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</si>
  <si>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</si>
  <si>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</si>
  <si>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</si>
  <si>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</si>
  <si>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</si>
  <si>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</si>
  <si>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</si>
  <si>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</si>
  <si>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</si>
  <si>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</si>
  <si>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</si>
  <si>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</si>
  <si>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</si>
  <si>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</si>
  <si>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</si>
  <si>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</si>
  <si>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</si>
  <si>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</si>
  <si>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</si>
  <si>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</si>
  <si>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</si>
  <si>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</si>
  <si>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</si>
  <si>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</si>
  <si>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</si>
  <si>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</si>
  <si>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</si>
  <si>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</si>
  <si>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</si>
  <si>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</si>
  <si>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</si>
  <si>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</si>
  <si>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</si>
  <si>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</si>
  <si>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</si>
  <si>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</si>
  <si>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</si>
  <si>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</si>
  <si>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</si>
  <si>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</si>
  <si>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</si>
  <si>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</si>
  <si>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</si>
  <si>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</si>
  <si>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</si>
  <si>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</si>
  <si>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</si>
  <si>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</si>
  <si>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</si>
  <si>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</si>
  <si>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</si>
  <si>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</si>
  <si>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</si>
  <si>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</si>
  <si>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</si>
  <si>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</si>
  <si>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</si>
  <si>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</si>
  <si>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</si>
  <si>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</si>
  <si>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</si>
  <si>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</si>
  <si>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</si>
  <si>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</si>
  <si>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</si>
  <si>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</si>
  <si>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</si>
  <si>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</si>
  <si>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</si>
  <si>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</si>
  <si>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</si>
  <si>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</si>
  <si>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</si>
  <si>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</si>
  <si>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</si>
  <si>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</si>
  <si>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</si>
  <si>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</si>
  <si>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</si>
  <si>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</si>
  <si>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</si>
  <si>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</si>
  <si>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</si>
  <si>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</si>
  <si>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</si>
  <si>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</si>
  <si>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</si>
  <si>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</si>
  <si>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</si>
  <si>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</si>
  <si>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</si>
  <si>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</si>
  <si>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</si>
  <si>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</si>
  <si>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</si>
  <si>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</si>
  <si>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</si>
  <si>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</si>
  <si>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</si>
  <si>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</si>
  <si>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</si>
  <si>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</si>
  <si>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</si>
  <si>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</si>
  <si>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</si>
  <si>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</si>
  <si>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</si>
  <si>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</si>
  <si>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</si>
  <si>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</si>
  <si>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</si>
  <si>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</si>
  <si>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</si>
  <si>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</si>
  <si>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</si>
  <si>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</si>
  <si>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</si>
  <si>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</si>
  <si>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</si>
  <si>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</si>
  <si>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</si>
  <si>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</si>
  <si>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</si>
  <si>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</si>
  <si>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</si>
  <si>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</si>
  <si>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</si>
  <si>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</si>
  <si>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</si>
  <si>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</si>
  <si>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</si>
  <si>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</si>
  <si>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</si>
  <si>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</si>
  <si>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</si>
  <si>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</si>
  <si>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</si>
  <si>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</si>
  <si>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</si>
  <si>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</si>
  <si>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</si>
  <si>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</si>
  <si>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</si>
  <si>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</si>
  <si>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</si>
  <si>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</si>
  <si>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</si>
  <si>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</si>
  <si>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</si>
  <si>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</si>
  <si>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</si>
  <si>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</si>
  <si>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</si>
  <si>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</si>
  <si>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</si>
  <si>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</si>
  <si>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</si>
  <si>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</si>
  <si>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</si>
  <si>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</si>
  <si>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</si>
  <si>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</si>
  <si>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</si>
  <si>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</si>
  <si>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</si>
  <si>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</si>
  <si>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</si>
  <si>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</si>
  <si>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</si>
  <si>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</si>
  <si>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</si>
  <si>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</si>
  <si>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</si>
  <si>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</si>
  <si>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</si>
  <si>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</si>
  <si>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</si>
  <si>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</si>
  <si>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</si>
  <si>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</si>
  <si>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</si>
  <si>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</si>
  <si>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</si>
  <si>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</si>
  <si>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</si>
  <si>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</si>
  <si>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</si>
  <si>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</si>
  <si>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</si>
  <si>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</si>
  <si>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</si>
  <si>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</si>
  <si>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</si>
  <si>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</si>
  <si>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</si>
  <si>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</si>
  <si>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</si>
  <si>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</si>
  <si>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</si>
  <si>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</si>
  <si>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</si>
  <si>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</si>
  <si>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</si>
  <si>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</si>
  <si>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</si>
  <si>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</si>
  <si>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</si>
  <si>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</si>
  <si>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</si>
  <si>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</si>
  <si>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</si>
  <si>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</si>
  <si>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</si>
  <si>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</si>
  <si>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</si>
  <si>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</si>
  <si>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</si>
  <si>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</si>
  <si>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</si>
  <si>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</si>
  <si>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</si>
  <si>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</si>
  <si>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</si>
  <si>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</si>
  <si>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</si>
  <si>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</si>
  <si>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</si>
  <si>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</si>
  <si>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</si>
  <si>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</si>
  <si>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</si>
  <si>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</si>
  <si>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</si>
  <si>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</si>
  <si>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</si>
  <si>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</si>
  <si>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</si>
  <si>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</si>
  <si>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</si>
  <si>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</si>
  <si>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</si>
  <si>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</si>
  <si>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</si>
  <si>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</si>
  <si>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</si>
  <si>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</si>
  <si>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</si>
  <si>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</si>
  <si>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</si>
  <si>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</si>
  <si>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</si>
  <si>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</si>
  <si>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</si>
  <si>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</si>
  <si>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</si>
  <si>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</si>
  <si>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</si>
  <si>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</si>
  <si>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</si>
  <si>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</si>
  <si>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</si>
  <si>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</si>
  <si>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</si>
  <si>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</si>
  <si>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</si>
  <si>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</si>
  <si>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</si>
  <si>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</si>
  <si>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</si>
  <si>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</si>
  <si>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</si>
  <si>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</si>
  <si>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</si>
  <si>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</si>
  <si>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</si>
  <si>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</si>
  <si>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</si>
  <si>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</si>
  <si>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</si>
  <si>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</si>
  <si>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</si>
  <si>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</si>
  <si>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</si>
  <si>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</si>
  <si>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</si>
  <si>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</si>
  <si>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</si>
  <si>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</si>
  <si>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</si>
  <si>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</si>
  <si>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</si>
  <si>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</si>
  <si>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</si>
  <si>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</si>
  <si>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</si>
  <si>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</si>
  <si>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</si>
  <si>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</si>
  <si>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</si>
  <si>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</si>
  <si>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</si>
  <si>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</si>
  <si>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</si>
  <si>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</si>
  <si>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</si>
  <si>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</si>
  <si>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</si>
  <si>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</si>
  <si>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</si>
  <si>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</si>
  <si>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</si>
  <si>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</si>
  <si>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</si>
  <si>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</si>
  <si>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</si>
  <si>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</si>
  <si>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</si>
  <si>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</si>
  <si>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</si>
  <si>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</si>
  <si>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</si>
  <si>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</si>
  <si>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</si>
  <si>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</si>
  <si>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</si>
  <si>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</si>
  <si>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</si>
  <si>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</si>
  <si>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</si>
  <si>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</si>
  <si>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</si>
  <si>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</si>
  <si>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</si>
  <si>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</si>
  <si>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</si>
  <si>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</si>
  <si>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</si>
  <si>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</si>
  <si>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</si>
  <si>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</si>
  <si>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</si>
  <si>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</si>
  <si>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</si>
  <si>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</si>
  <si>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</si>
  <si>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</si>
  <si>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</si>
  <si>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</si>
  <si>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</si>
  <si>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</si>
  <si>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</si>
  <si>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</si>
  <si>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</si>
  <si>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</si>
  <si>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</si>
  <si>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</si>
  <si>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</si>
  <si>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</si>
  <si>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</si>
  <si>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</si>
  <si>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</si>
  <si>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</si>
  <si>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</si>
  <si>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</si>
  <si>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</si>
  <si>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</si>
  <si>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</si>
  <si>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</si>
  <si>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</si>
  <si>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</si>
  <si>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</si>
  <si>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</si>
  <si>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</si>
  <si>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</si>
  <si>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</si>
  <si>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</si>
  <si>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</si>
  <si>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</si>
  <si>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</si>
  <si>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</si>
  <si>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</si>
  <si>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</si>
  <si>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</si>
  <si>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</si>
  <si>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</si>
  <si>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</si>
  <si>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</si>
  <si>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</si>
  <si>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</si>
  <si>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</si>
  <si>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</si>
  <si>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</si>
  <si>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</si>
  <si>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</si>
  <si>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</si>
  <si>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</si>
  <si>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</si>
  <si>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</si>
  <si>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</si>
  <si>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</si>
  <si>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</si>
  <si>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</si>
  <si>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</si>
  <si>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</si>
  <si>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</si>
  <si>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</si>
  <si>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</si>
  <si>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</si>
  <si>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</si>
  <si>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</si>
  <si>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</si>
  <si>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</si>
  <si>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</si>
  <si>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</si>
  <si>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</si>
  <si>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</si>
  <si>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</si>
  <si>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</si>
  <si>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</si>
  <si>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</si>
  <si>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</si>
  <si>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</si>
  <si>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</si>
  <si>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</si>
  <si>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</si>
  <si>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</si>
  <si>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</si>
  <si>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</si>
  <si>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</si>
  <si>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</si>
  <si>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</si>
  <si>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</si>
  <si>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</si>
  <si>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</si>
  <si>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</si>
  <si>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</si>
  <si>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</si>
  <si>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</si>
  <si>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</si>
  <si>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</si>
  <si>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</si>
  <si>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</si>
  <si>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</si>
  <si>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</si>
  <si>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</si>
  <si>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</si>
  <si>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</si>
  <si>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</si>
  <si>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</si>
  <si>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</si>
  <si>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</si>
  <si>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</si>
  <si>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</si>
  <si>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</si>
  <si>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</si>
  <si>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</si>
  <si>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</si>
  <si>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</si>
  <si>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</si>
  <si>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</si>
  <si>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</si>
  <si>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</si>
  <si>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</si>
  <si>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</si>
  <si>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</si>
  <si>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</si>
  <si>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</si>
  <si>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</si>
  <si>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</si>
  <si>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</si>
  <si>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</si>
  <si>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</si>
  <si>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</si>
  <si>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</si>
  <si>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</si>
  <si>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</si>
  <si>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</si>
  <si>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</si>
  <si>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</si>
  <si>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</si>
  <si>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</si>
  <si>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</si>
  <si>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</si>
  <si>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</si>
  <si>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</si>
  <si>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</si>
  <si>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</si>
  <si>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</si>
  <si>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</si>
  <si>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</si>
  <si>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</si>
  <si>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</si>
  <si>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</si>
  <si>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</si>
  <si>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</si>
  <si>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</si>
  <si>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</si>
  <si>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</si>
  <si>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</si>
  <si>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</si>
  <si>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</si>
  <si>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</si>
  <si>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</si>
  <si>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</si>
  <si>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</si>
  <si>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</si>
  <si>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</si>
  <si>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</si>
  <si>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</si>
  <si>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</si>
  <si>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</si>
  <si>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</si>
  <si>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</si>
  <si>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</si>
  <si>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</si>
  <si>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</si>
  <si>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</si>
  <si>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</si>
  <si>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</si>
  <si>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</si>
  <si>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</si>
  <si>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</si>
  <si>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</si>
  <si>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</si>
  <si>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</si>
  <si>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</si>
  <si>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</si>
  <si>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</si>
  <si>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</si>
  <si>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</si>
  <si>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</si>
  <si>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</si>
  <si>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</si>
  <si>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</si>
  <si>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</si>
  <si>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</si>
  <si>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</si>
  <si>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</si>
  <si>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</si>
  <si>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</si>
  <si>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</si>
  <si>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</si>
  <si>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</si>
  <si>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</si>
  <si>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</si>
  <si>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</si>
  <si>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</si>
  <si>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</si>
  <si>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</si>
  <si>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</si>
  <si>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</si>
  <si>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</si>
  <si>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</si>
  <si>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</si>
  <si>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</si>
  <si>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</si>
  <si>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</si>
  <si>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</si>
  <si>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</si>
  <si>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</si>
  <si>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</si>
  <si>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</si>
  <si>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</si>
  <si>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</si>
  <si>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</si>
  <si>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</si>
  <si>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</si>
  <si>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</si>
  <si>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</si>
  <si>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</si>
  <si>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</si>
  <si>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</si>
  <si>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</si>
  <si>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</si>
  <si>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</si>
  <si>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</si>
  <si>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</si>
  <si>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</si>
  <si>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</si>
  <si>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</si>
  <si>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</si>
  <si>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</si>
  <si>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</si>
  <si>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</si>
  <si>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</si>
  <si>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</si>
  <si>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</si>
  <si>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</si>
  <si>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</si>
  <si>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</si>
  <si>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</si>
  <si>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</si>
  <si>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</si>
  <si>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</si>
  <si>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</si>
  <si>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</si>
  <si>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</si>
  <si>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</si>
  <si>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</si>
  <si>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</si>
  <si>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</si>
  <si>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</si>
  <si>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</si>
  <si>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</si>
  <si>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</si>
  <si>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</si>
  <si>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</si>
  <si>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</si>
  <si>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</si>
  <si>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</si>
  <si>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</si>
  <si>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</si>
  <si>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</si>
  <si>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</si>
  <si>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</si>
  <si>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</si>
  <si>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</si>
  <si>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</si>
  <si>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</si>
  <si>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</si>
  <si>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</si>
  <si>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</si>
  <si>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</si>
  <si>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</si>
  <si>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</si>
  <si>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</si>
  <si>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</si>
  <si>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</si>
  <si>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</si>
  <si>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</si>
  <si>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</si>
  <si>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</si>
  <si>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</si>
  <si>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</si>
  <si>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</si>
  <si>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</si>
  <si>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</si>
  <si>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</si>
  <si>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</si>
  <si>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</si>
  <si>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</si>
  <si>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</si>
  <si>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</si>
  <si>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</si>
  <si>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</si>
  <si>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</si>
  <si>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</si>
  <si>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</si>
  <si>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</si>
  <si>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</si>
  <si>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</si>
  <si>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</si>
  <si>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</si>
  <si>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</si>
  <si>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</si>
  <si>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</si>
  <si>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</si>
  <si>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</si>
  <si>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</si>
  <si>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</si>
  <si>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</si>
  <si>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</si>
  <si>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</si>
  <si>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</si>
  <si>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</si>
  <si>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</si>
  <si>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</si>
  <si>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</si>
  <si>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</si>
  <si>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</si>
  <si>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</si>
  <si>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</si>
  <si>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</si>
  <si>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</si>
  <si>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</si>
  <si>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</si>
  <si>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</si>
  <si>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</si>
  <si>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</si>
  <si>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</si>
  <si>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</si>
  <si>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</si>
  <si>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</si>
  <si>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</si>
  <si>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</si>
  <si>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</si>
  <si>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</si>
  <si>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</si>
  <si>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</si>
  <si>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</si>
  <si>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</si>
  <si>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</si>
  <si>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</si>
  <si>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</si>
  <si>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</si>
  <si>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</si>
  <si>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</si>
  <si>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</si>
  <si>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</si>
  <si>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</si>
  <si>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</si>
  <si>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</si>
  <si>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</si>
  <si>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</si>
  <si>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</si>
  <si>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</si>
  <si>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</si>
  <si>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</si>
  <si>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</si>
  <si>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</si>
  <si>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</si>
  <si>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</si>
  <si>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</si>
  <si>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</si>
  <si>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</si>
  <si>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</si>
  <si>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</si>
  <si>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</si>
  <si>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</si>
  <si>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</si>
  <si>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</si>
  <si>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</si>
  <si>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</si>
  <si>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</si>
  <si>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</si>
  <si>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</si>
  <si>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</si>
  <si>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</si>
  <si>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</si>
  <si>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</si>
  <si>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</si>
  <si>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</si>
  <si>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</si>
  <si>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</si>
  <si>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</si>
  <si>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</si>
  <si>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</si>
  <si>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</si>
  <si>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</si>
  <si>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</si>
  <si>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</si>
  <si>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</si>
  <si>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</si>
  <si>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</si>
  <si>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</si>
  <si>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</si>
  <si>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</si>
  <si>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</si>
  <si>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</si>
  <si>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</si>
  <si>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</si>
  <si>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</si>
  <si>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</si>
  <si>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</si>
  <si>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</si>
  <si>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</si>
  <si>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</si>
  <si>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</si>
  <si>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</si>
  <si>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</si>
  <si>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</si>
  <si>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</si>
  <si>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</si>
  <si>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</si>
  <si>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</si>
  <si>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</si>
  <si>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</si>
  <si>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</si>
  <si>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</si>
  <si>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</si>
  <si>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</si>
  <si>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</si>
  <si>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</si>
  <si>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</si>
  <si>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</si>
  <si>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</si>
  <si>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</si>
  <si>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</si>
  <si>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</si>
  <si>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</si>
  <si>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</si>
  <si>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</si>
  <si>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</si>
  <si>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</si>
  <si>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</si>
  <si>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</si>
  <si>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</si>
  <si>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</si>
  <si>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</si>
  <si>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</si>
  <si>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</si>
  <si>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</si>
  <si>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</si>
  <si>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</si>
  <si>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</si>
  <si>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</si>
  <si>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</si>
  <si>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</si>
  <si>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</si>
  <si>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</si>
  <si>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</si>
  <si>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</si>
  <si>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</si>
  <si>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</si>
  <si>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</si>
  <si>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</si>
  <si>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</si>
  <si>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</si>
  <si>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</si>
  <si>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</si>
  <si>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</si>
  <si>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</si>
  <si>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</si>
  <si>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</si>
  <si>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</si>
  <si>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</si>
  <si>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</si>
  <si>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</si>
  <si>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</si>
  <si>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</si>
  <si>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</si>
  <si>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</si>
  <si>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</si>
  <si>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</si>
  <si>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</si>
  <si>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</si>
  <si>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</si>
  <si>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</si>
  <si>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</si>
  <si>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</si>
  <si>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</si>
  <si>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</si>
  <si>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</si>
  <si>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</si>
  <si>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</si>
  <si>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</si>
  <si>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</si>
  <si>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</si>
  <si>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</si>
  <si>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</si>
  <si>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</si>
  <si>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</si>
  <si>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</si>
  <si>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</si>
  <si>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</si>
  <si>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</si>
  <si>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</si>
  <si>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</si>
  <si>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</si>
  <si>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</si>
  <si>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</si>
  <si>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</si>
  <si>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</si>
  <si>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</si>
  <si>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</si>
  <si>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</si>
  <si>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</si>
  <si>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</si>
  <si>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</si>
  <si>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</si>
  <si>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</si>
  <si>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</si>
  <si>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</si>
  <si>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</si>
  <si>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</si>
  <si>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</si>
  <si>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</si>
  <si>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</si>
  <si>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</si>
  <si>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</si>
  <si>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</si>
  <si>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</si>
  <si>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</si>
  <si>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</si>
  <si>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</si>
  <si>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</si>
  <si>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</si>
  <si>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</si>
  <si>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</si>
  <si>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</si>
  <si>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</si>
  <si>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</si>
  <si>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</si>
  <si>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</si>
  <si>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</si>
  <si>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</si>
  <si>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</si>
  <si>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</si>
  <si>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</si>
  <si>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</si>
  <si>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</si>
  <si>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</si>
  <si>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</si>
  <si>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</si>
  <si>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</si>
  <si>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</si>
  <si>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</si>
  <si>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</si>
  <si>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</si>
  <si>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</si>
  <si>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</si>
  <si>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</si>
  <si>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</si>
  <si>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</si>
  <si>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</si>
  <si>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</si>
  <si>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</si>
  <si>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</si>
  <si>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</si>
  <si>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</si>
  <si>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</si>
  <si>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</si>
  <si>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</si>
  <si>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</si>
  <si>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</si>
  <si>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</si>
  <si>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</si>
  <si>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</si>
  <si>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</si>
  <si>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</si>
  <si>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</si>
  <si>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</si>
  <si>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</si>
  <si>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</si>
  <si>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</si>
  <si>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</si>
  <si>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</si>
  <si>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</si>
  <si>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</si>
  <si>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</si>
  <si>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</si>
  <si>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</si>
  <si>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</si>
  <si>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</si>
  <si>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</si>
  <si>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</si>
  <si>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</si>
  <si>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</si>
  <si>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</si>
  <si>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</si>
  <si>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</si>
  <si>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</si>
  <si>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</si>
  <si>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</si>
  <si>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</si>
  <si>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</si>
  <si>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</si>
  <si>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</si>
  <si>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</si>
  <si>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</si>
  <si>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</si>
  <si>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</si>
  <si>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</si>
  <si>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</si>
  <si>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</si>
  <si>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</si>
  <si>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</si>
  <si>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</si>
  <si>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</si>
  <si>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</si>
  <si>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</si>
  <si>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</si>
  <si>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</si>
  <si>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</si>
  <si>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</si>
  <si>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</si>
  <si>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</si>
  <si>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</si>
  <si>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</si>
  <si>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</si>
  <si>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</si>
  <si>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</si>
  <si>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</si>
  <si>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</si>
  <si>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</si>
  <si>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</si>
  <si>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</si>
  <si>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</si>
  <si>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</si>
  <si>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</si>
  <si>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</si>
  <si>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</si>
  <si>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</si>
  <si>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</si>
  <si>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</si>
  <si>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</si>
  <si>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</si>
  <si>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</si>
  <si>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</si>
  <si>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</si>
  <si>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</si>
  <si>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</si>
  <si>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</si>
  <si>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</si>
  <si>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</si>
  <si>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</si>
  <si>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</si>
  <si>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</si>
  <si>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</si>
  <si>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</si>
  <si>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</si>
  <si>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</si>
  <si>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</si>
  <si>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</si>
  <si>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</si>
  <si>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</si>
  <si>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</si>
  <si>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</si>
  <si>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</si>
  <si>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</si>
  <si>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</si>
  <si>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</si>
  <si>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</si>
  <si>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</si>
  <si>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</si>
  <si>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</si>
  <si>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</si>
  <si>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</si>
  <si>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</si>
  <si>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</si>
  <si>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</si>
  <si>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</si>
  <si>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</si>
  <si>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</si>
  <si>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</si>
  <si>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</si>
  <si>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</si>
  <si>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</si>
  <si>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</si>
  <si>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</si>
  <si>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</si>
  <si>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</si>
  <si>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</si>
  <si>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</si>
  <si>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</si>
  <si>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</si>
  <si>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</si>
  <si>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</si>
  <si>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</si>
  <si>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</si>
  <si>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</si>
  <si>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</si>
  <si>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</si>
  <si>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</si>
  <si>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</si>
  <si>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</si>
  <si>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</si>
  <si>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</si>
  <si>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</si>
  <si>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</si>
  <si>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</si>
  <si>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</si>
  <si>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</si>
  <si>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</si>
  <si>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</si>
  <si>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</si>
  <si>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</si>
  <si>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</si>
  <si>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</si>
  <si>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</si>
  <si>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</si>
  <si>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</si>
  <si>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</si>
  <si>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</si>
  <si>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</si>
  <si>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</si>
  <si>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</si>
  <si>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</si>
  <si>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</si>
  <si>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</si>
  <si>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</si>
  <si>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</si>
  <si>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</si>
  <si>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</si>
  <si>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</si>
  <si>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</si>
  <si>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</si>
  <si>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</si>
  <si>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</si>
  <si>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</si>
  <si>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</si>
  <si>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</si>
  <si>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</si>
  <si>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</si>
  <si>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</si>
  <si>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</si>
  <si>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</si>
  <si>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</si>
  <si>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</si>
  <si>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</si>
  <si>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</si>
  <si>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</si>
  <si>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</si>
  <si>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</si>
  <si>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</si>
  <si>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</si>
  <si>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</si>
  <si>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</si>
  <si>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</si>
  <si>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</si>
  <si>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</si>
  <si>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</si>
  <si>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</si>
  <si>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</si>
  <si>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</si>
  <si>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</si>
  <si>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</si>
  <si>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</si>
  <si>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</si>
  <si>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</si>
  <si>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</si>
  <si>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</si>
  <si>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</si>
  <si>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</si>
  <si>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</si>
  <si>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</si>
  <si>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</si>
  <si>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</si>
  <si>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</si>
  <si>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</si>
  <si>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</si>
  <si>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</si>
  <si>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</si>
  <si>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</si>
  <si>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</si>
  <si>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</si>
  <si>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</si>
  <si>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</si>
  <si>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</si>
  <si>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</si>
  <si>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</si>
  <si>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</si>
  <si>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</si>
  <si>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</si>
  <si>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</si>
  <si>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</si>
  <si>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</si>
  <si>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</si>
  <si>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</si>
  <si>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</si>
  <si>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</si>
  <si>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</si>
  <si>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</si>
  <si>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</si>
  <si>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</si>
  <si>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</si>
  <si>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</si>
  <si>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</si>
  <si>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</si>
  <si>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</si>
  <si>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</si>
  <si>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</si>
  <si>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</si>
  <si>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</si>
  <si>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</si>
  <si>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</si>
  <si>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</si>
  <si>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</si>
  <si>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</si>
  <si>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</si>
  <si>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</si>
  <si>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</si>
  <si>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</si>
  <si>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</si>
  <si>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</si>
  <si>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</si>
  <si>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</si>
  <si>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</si>
  <si>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</si>
  <si>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</si>
  <si>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</si>
  <si>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</si>
  <si>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</si>
  <si>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</si>
  <si>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</si>
  <si>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</si>
  <si>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</si>
  <si>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</si>
  <si>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</si>
  <si>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</si>
  <si>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</si>
  <si>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</si>
  <si>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</si>
  <si>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</si>
  <si>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</si>
  <si>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</si>
  <si>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</si>
  <si>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</si>
  <si>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</si>
  <si>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</si>
  <si>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</si>
  <si>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</si>
  <si>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</si>
  <si>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</si>
  <si>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</si>
  <si>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</si>
  <si>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</si>
  <si>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</si>
  <si>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</si>
  <si>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</si>
  <si>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</si>
  <si>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</si>
  <si>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</si>
  <si>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</si>
  <si>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</si>
  <si>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</si>
  <si>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</si>
  <si>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</si>
  <si>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</si>
  <si>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</si>
  <si>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</si>
  <si>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</si>
  <si>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</si>
  <si>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</si>
  <si>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</si>
  <si>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</si>
  <si>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</si>
  <si>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</si>
  <si>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</si>
  <si>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</si>
  <si>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</si>
  <si>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</si>
  <si>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</si>
  <si>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</si>
  <si>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</si>
  <si>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</si>
  <si>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</si>
  <si>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</si>
  <si>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</si>
  <si>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</si>
  <si>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</si>
  <si>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</si>
  <si>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</si>
  <si>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</si>
  <si>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</si>
  <si>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</si>
  <si>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</si>
  <si>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</si>
  <si>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</si>
  <si>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</si>
  <si>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</si>
  <si>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</si>
  <si>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</si>
  <si>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</si>
  <si>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</si>
  <si>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</si>
  <si>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</si>
  <si>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</si>
  <si>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</si>
  <si>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</si>
  <si>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</si>
  <si>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</si>
  <si>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</si>
  <si>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</si>
  <si>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</si>
  <si>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</si>
  <si>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</si>
  <si>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</si>
  <si>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</si>
  <si>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</si>
  <si>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</si>
  <si>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</si>
  <si>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</si>
  <si>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</si>
  <si>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</si>
  <si>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</si>
  <si>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</si>
  <si>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</si>
  <si>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</si>
  <si>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</si>
  <si>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</si>
  <si>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</si>
  <si>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</si>
  <si>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</si>
  <si>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</si>
  <si>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</si>
  <si>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</si>
  <si>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</si>
  <si>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</si>
  <si>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</si>
  <si>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</si>
  <si>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</si>
  <si>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</si>
  <si>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</si>
  <si>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</si>
  <si>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</si>
  <si>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</si>
  <si>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</si>
  <si>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</si>
  <si>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</si>
  <si>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</si>
  <si>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</si>
  <si>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</si>
  <si>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</si>
  <si>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</si>
  <si>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</si>
  <si>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</si>
  <si>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</si>
  <si>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</si>
  <si>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</si>
  <si>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</si>
  <si>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</si>
  <si>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</si>
  <si>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</si>
  <si>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</si>
  <si>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</si>
  <si>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</si>
  <si>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</si>
  <si>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</si>
  <si>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</si>
  <si>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</si>
  <si>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</si>
  <si>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</si>
  <si>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</si>
  <si>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</si>
  <si>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</si>
  <si>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</si>
  <si>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</si>
  <si>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</si>
  <si>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</si>
  <si>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</si>
  <si>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</si>
  <si>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</si>
  <si>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</si>
  <si>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</si>
  <si>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</si>
  <si>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</si>
  <si>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</si>
  <si>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</si>
  <si>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</si>
  <si>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</si>
  <si>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</si>
  <si>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</si>
  <si>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</si>
  <si>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</si>
  <si>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</si>
  <si>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</si>
  <si>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</si>
  <si>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</si>
  <si>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</si>
  <si>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</si>
  <si>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</si>
  <si>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</si>
  <si>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</si>
  <si>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</si>
  <si>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</si>
  <si>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</si>
  <si>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</si>
  <si>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</si>
  <si>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</si>
  <si>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</si>
  <si>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</si>
  <si>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</si>
  <si>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</si>
  <si>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</si>
  <si>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</si>
  <si>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</si>
  <si>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</si>
  <si>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</si>
  <si>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</si>
  <si>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</si>
  <si>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</si>
  <si>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</si>
  <si>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</si>
  <si>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</si>
  <si>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</si>
  <si>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</si>
  <si>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</si>
  <si>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</si>
  <si>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</si>
  <si>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</si>
  <si>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</si>
  <si>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</si>
  <si>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</si>
  <si>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</si>
  <si>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</si>
  <si>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</si>
  <si>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</si>
  <si>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</si>
  <si>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</si>
  <si>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</si>
  <si>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</si>
  <si>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</si>
  <si>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</si>
  <si>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</si>
  <si>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</si>
  <si>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</si>
  <si>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</si>
  <si>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</si>
  <si>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</si>
  <si>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</si>
  <si>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</si>
  <si>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</si>
  <si>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</si>
  <si>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</si>
  <si>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</si>
  <si>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</si>
  <si>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</si>
  <si>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</si>
  <si>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</si>
  <si>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</si>
  <si>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</si>
  <si>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</si>
  <si>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</si>
  <si>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</si>
  <si>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</si>
  <si>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</si>
  <si>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</si>
  <si>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</si>
  <si>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</si>
  <si>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</si>
  <si>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</si>
  <si>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</si>
  <si>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</si>
  <si>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</si>
  <si>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</si>
  <si>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</si>
  <si>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</si>
  <si>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</si>
  <si>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</si>
  <si>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</si>
  <si>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</si>
  <si>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</si>
  <si>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</si>
  <si>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</si>
  <si>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</si>
  <si>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</si>
  <si>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</si>
  <si>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</si>
  <si>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</si>
  <si>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</si>
  <si>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</si>
  <si>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</si>
  <si>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</si>
  <si>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</si>
  <si>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</si>
  <si>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</si>
  <si>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</si>
  <si>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</si>
  <si>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</si>
  <si>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</si>
  <si>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</si>
  <si>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</si>
  <si>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</si>
  <si>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</si>
  <si>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</si>
  <si>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</si>
  <si>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</si>
  <si>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</si>
  <si>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</si>
  <si>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</si>
  <si>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</si>
  <si>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</si>
  <si>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</si>
  <si>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</si>
  <si>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</si>
  <si>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</si>
  <si>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</si>
  <si>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</si>
  <si>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</si>
  <si>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</si>
  <si>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</si>
  <si>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</si>
  <si>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</si>
  <si>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</si>
  <si>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</si>
  <si>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</si>
  <si>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</si>
  <si>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</si>
  <si>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</si>
  <si>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</si>
  <si>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</si>
  <si>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</si>
  <si>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</si>
  <si>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</si>
  <si>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</si>
  <si>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</si>
  <si>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</si>
  <si>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</si>
  <si>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</si>
  <si>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</si>
  <si>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</si>
  <si>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</si>
  <si>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</si>
  <si>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</si>
  <si>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</si>
  <si>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</si>
  <si>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</si>
  <si>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</si>
  <si>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</si>
  <si>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</si>
  <si>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</si>
  <si>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</si>
  <si>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</si>
  <si>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</si>
  <si>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</si>
  <si>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</si>
  <si>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</si>
  <si>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</si>
  <si>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</si>
  <si>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</si>
  <si>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</si>
  <si>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</si>
  <si>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</si>
  <si>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</si>
  <si>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</si>
  <si>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</si>
  <si>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</si>
  <si>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</si>
  <si>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</si>
  <si>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</si>
  <si>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</si>
  <si>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</si>
  <si>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</si>
  <si>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</si>
  <si>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</si>
  <si>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</si>
  <si>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</si>
  <si>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</si>
  <si>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</si>
  <si>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</si>
  <si>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</si>
  <si>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</si>
  <si>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</si>
  <si>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</si>
  <si>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</si>
  <si>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</si>
  <si>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</si>
  <si>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</si>
  <si>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</si>
  <si>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</si>
  <si>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</si>
  <si>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</si>
  <si>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</si>
  <si>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</si>
  <si>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</si>
  <si>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</si>
  <si>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</si>
  <si>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</si>
  <si>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</si>
  <si>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</si>
  <si>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</si>
  <si>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</si>
  <si>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</si>
  <si>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</si>
  <si>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</si>
  <si>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</si>
  <si>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</si>
  <si>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</si>
  <si>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</si>
  <si>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</si>
  <si>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</si>
  <si>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</si>
  <si>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</si>
  <si>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</si>
  <si>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</si>
  <si>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</si>
  <si>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</si>
  <si>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</si>
  <si>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</si>
  <si>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</si>
  <si>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</si>
  <si>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</si>
  <si>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</si>
  <si>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</si>
  <si>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</si>
  <si>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</si>
  <si>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</si>
  <si>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</si>
  <si>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</si>
  <si>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</si>
  <si>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</si>
  <si>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</si>
  <si>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</si>
  <si>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</si>
  <si>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</si>
  <si>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</si>
  <si>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</si>
  <si>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</si>
  <si>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</si>
  <si>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</si>
  <si>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</si>
  <si>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</si>
  <si>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</si>
  <si>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</si>
  <si>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</si>
  <si>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</si>
  <si>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</si>
  <si>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</si>
  <si>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</si>
  <si>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</si>
  <si>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</si>
  <si>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</si>
  <si>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</si>
  <si>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</si>
  <si>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</si>
  <si>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</si>
  <si>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</si>
  <si>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</si>
  <si>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</si>
  <si>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</si>
  <si>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</si>
  <si>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</si>
  <si>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</si>
  <si>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</si>
  <si>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</si>
  <si>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</si>
  <si>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</si>
  <si>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</si>
  <si>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</si>
  <si>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</si>
  <si>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</si>
  <si>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</si>
  <si>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</si>
  <si>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</si>
  <si>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</si>
  <si>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</si>
  <si>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</si>
  <si>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</si>
  <si>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</si>
  <si>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</si>
  <si>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</si>
  <si>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</si>
  <si>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</si>
  <si>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</si>
  <si>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</si>
  <si>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</si>
  <si>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</si>
  <si>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</si>
  <si>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</si>
  <si>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</si>
  <si>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</si>
  <si>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</si>
  <si>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</si>
  <si>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</si>
  <si>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</si>
  <si>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</si>
  <si>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</si>
  <si>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</si>
  <si>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</si>
  <si>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</si>
  <si>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</si>
  <si>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</si>
  <si>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</si>
  <si>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</si>
  <si>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</si>
  <si>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</si>
  <si>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</si>
  <si>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</si>
  <si>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</si>
  <si>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</si>
  <si>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</si>
  <si>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</si>
  <si>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</si>
  <si>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</si>
  <si>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</si>
  <si>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</si>
  <si>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</si>
  <si>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</si>
  <si>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</si>
  <si>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</si>
  <si>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</si>
  <si>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</si>
  <si>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</si>
  <si>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</si>
  <si>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</si>
  <si>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</si>
  <si>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</si>
  <si>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</si>
  <si>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</si>
  <si>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</si>
  <si>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</si>
  <si>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</si>
  <si>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</si>
  <si>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</si>
  <si>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</si>
  <si>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</si>
  <si>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</si>
  <si>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</si>
  <si>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</si>
  <si>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</si>
  <si>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</si>
  <si>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</si>
  <si>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</si>
  <si>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</si>
  <si>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</si>
  <si>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</si>
  <si>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</si>
  <si>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</si>
  <si>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</si>
  <si>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</si>
  <si>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</si>
  <si>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</si>
  <si>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</si>
  <si>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</si>
  <si>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</si>
  <si>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</si>
  <si>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</si>
  <si>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</si>
  <si>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</si>
  <si>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</si>
  <si>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</si>
  <si>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</si>
  <si>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</si>
  <si>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</si>
  <si>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</si>
  <si>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</si>
  <si>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</si>
  <si>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</si>
  <si>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</si>
  <si>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</si>
  <si>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</si>
  <si>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</si>
  <si>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</si>
  <si>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</si>
  <si>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</si>
  <si>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</si>
  <si>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</si>
  <si>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</si>
  <si>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</si>
  <si>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</si>
  <si>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</si>
  <si>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</si>
  <si>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</si>
  <si>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</si>
  <si>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</si>
  <si>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</si>
  <si>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</si>
  <si>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</si>
  <si>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</si>
  <si>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</si>
  <si>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</si>
  <si>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</si>
  <si>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</si>
  <si>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</si>
  <si>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</si>
  <si>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</si>
  <si>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</si>
  <si>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</si>
  <si>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</si>
  <si>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</si>
  <si>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</si>
  <si>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</si>
  <si>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</si>
  <si>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</si>
  <si>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</si>
  <si>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</si>
  <si>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</si>
  <si>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</si>
  <si>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</si>
  <si>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</si>
  <si>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</si>
  <si>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</si>
  <si>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</si>
  <si>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</si>
  <si>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</si>
  <si>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</si>
  <si>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</si>
  <si>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</si>
  <si>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</si>
  <si>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</si>
  <si>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</si>
  <si>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</si>
  <si>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</si>
  <si>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</si>
  <si>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</si>
  <si>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</si>
  <si>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</si>
  <si>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</si>
  <si>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</si>
  <si>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</si>
  <si>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</si>
  <si>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</si>
  <si>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</si>
  <si>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</si>
  <si>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</si>
  <si>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</si>
  <si>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</si>
  <si>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</si>
  <si>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</si>
  <si>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</si>
  <si>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</si>
  <si>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</si>
  <si>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</si>
  <si>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</si>
  <si>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</si>
  <si>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</si>
  <si>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</si>
  <si>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</si>
  <si>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</si>
  <si>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</si>
  <si>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</si>
  <si>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</si>
  <si>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</si>
  <si>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</si>
  <si>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</si>
  <si>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</si>
  <si>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</si>
  <si>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</si>
  <si>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</si>
  <si>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</si>
  <si>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</si>
  <si>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</si>
  <si>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</si>
  <si>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</si>
  <si>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</si>
  <si>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</si>
  <si>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</si>
  <si>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</si>
  <si>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</si>
  <si>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</si>
  <si>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</si>
  <si>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</si>
  <si>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</si>
  <si>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</si>
  <si>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</si>
  <si>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</si>
  <si>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</si>
  <si>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</si>
  <si>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</si>
  <si>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</si>
  <si>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</si>
  <si>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</si>
  <si>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</si>
  <si>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</si>
  <si>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</si>
  <si>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</si>
  <si>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</si>
  <si>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</si>
  <si>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</si>
  <si>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</si>
  <si>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</si>
  <si>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</si>
  <si>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</si>
  <si>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</si>
  <si>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</si>
  <si>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</si>
  <si>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</si>
  <si>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</si>
  <si>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</si>
  <si>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</si>
  <si>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</si>
  <si>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</si>
  <si>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</si>
  <si>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</si>
  <si>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</si>
  <si>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</si>
  <si>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</si>
  <si>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</si>
  <si>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</si>
  <si>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</si>
  <si>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</si>
  <si>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</si>
  <si>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</si>
  <si>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</si>
  <si>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</si>
  <si>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</si>
  <si>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</si>
  <si>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</si>
  <si>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</si>
  <si>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</si>
  <si>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</si>
  <si>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</si>
  <si>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</si>
  <si>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</si>
  <si>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</si>
  <si>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</si>
  <si>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</si>
  <si>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</si>
  <si>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</si>
  <si>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</si>
  <si>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</si>
  <si>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</si>
  <si>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</si>
  <si>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</si>
  <si>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</si>
  <si>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</si>
  <si>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</si>
  <si>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</si>
  <si>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</si>
  <si>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</si>
  <si>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</si>
  <si>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</si>
  <si>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</si>
  <si>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</si>
  <si>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</si>
  <si>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</si>
  <si>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</si>
  <si>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</si>
  <si>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</si>
  <si>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</si>
  <si>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</si>
  <si>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</si>
  <si>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</si>
  <si>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</si>
  <si>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</si>
  <si>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</si>
  <si>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</si>
  <si>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</si>
  <si>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</si>
  <si>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</si>
  <si>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</si>
  <si>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</si>
  <si>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</si>
  <si>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</si>
  <si>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</si>
  <si>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</si>
  <si>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</si>
  <si>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</si>
  <si>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</si>
  <si>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</si>
  <si>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</si>
  <si>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</si>
  <si>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</si>
  <si>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</si>
  <si>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</si>
  <si>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</si>
  <si>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</si>
  <si>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</si>
  <si>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</si>
  <si>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</si>
  <si>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</si>
  <si>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</si>
  <si>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</si>
  <si>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</si>
  <si>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</si>
  <si>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</si>
  <si>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</si>
  <si>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</si>
  <si>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</si>
  <si>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</si>
  <si>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</si>
  <si>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</si>
  <si>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</si>
  <si>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</si>
  <si>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</si>
  <si>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</si>
  <si>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</si>
  <si>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</si>
  <si>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</si>
  <si>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</si>
  <si>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</si>
  <si>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</si>
  <si>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</si>
  <si>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</si>
  <si>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</si>
  <si>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</si>
  <si>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</si>
  <si>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</si>
  <si>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</si>
  <si>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</si>
  <si>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</si>
  <si>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</si>
  <si>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</si>
  <si>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</si>
  <si>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</si>
  <si>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</si>
  <si>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</si>
  <si>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</si>
  <si>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</si>
  <si>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</si>
  <si>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</si>
  <si>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</si>
  <si>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</si>
  <si>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</si>
  <si>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</si>
  <si>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</si>
  <si>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</si>
  <si>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</si>
  <si>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</si>
  <si>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</si>
  <si>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</si>
  <si>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</si>
  <si>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</si>
  <si>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</si>
  <si>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</si>
  <si>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</si>
  <si>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</si>
  <si>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</si>
  <si>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</si>
  <si>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</si>
  <si>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</si>
  <si>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</si>
  <si>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</si>
  <si>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</si>
  <si>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</si>
  <si>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</si>
  <si>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</si>
  <si>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</si>
  <si>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</si>
  <si>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</si>
  <si>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</si>
  <si>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</si>
  <si>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</si>
  <si>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</si>
  <si>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</si>
  <si>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</si>
  <si>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</si>
  <si>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</si>
  <si>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</si>
  <si>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</si>
  <si>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</si>
  <si>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</si>
  <si>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</si>
  <si>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</si>
  <si>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</si>
  <si>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</si>
  <si>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</si>
  <si>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</si>
  <si>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</si>
  <si>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</si>
  <si>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</si>
  <si>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</si>
  <si>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</si>
  <si>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</si>
  <si>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</si>
  <si>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</si>
  <si>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</si>
  <si>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</si>
  <si>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</si>
  <si>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</si>
  <si>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</si>
  <si>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</si>
  <si>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</si>
  <si>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</si>
  <si>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</si>
  <si>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</si>
  <si>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</si>
  <si>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</si>
  <si>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</si>
  <si>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</si>
  <si>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</si>
  <si>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</si>
  <si>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</si>
  <si>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</si>
  <si>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</si>
  <si>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</si>
  <si>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</si>
  <si>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</si>
  <si>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</si>
  <si>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</si>
  <si>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</si>
  <si>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</si>
  <si>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</si>
  <si>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</si>
  <si>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</si>
  <si>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</si>
  <si>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</si>
  <si>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</si>
  <si>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</si>
  <si>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</si>
  <si>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</si>
  <si>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</si>
  <si>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</si>
  <si>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</si>
  <si>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</si>
  <si>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</si>
  <si>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</si>
  <si>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</si>
  <si>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</si>
  <si>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</si>
  <si>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</si>
  <si>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</si>
  <si>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</si>
  <si>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</si>
  <si>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</si>
  <si>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</si>
  <si>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</si>
  <si>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</si>
  <si>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</si>
  <si>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</si>
  <si>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</si>
  <si>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</si>
  <si>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</si>
  <si>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</si>
  <si>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</si>
  <si>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</si>
  <si>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</si>
  <si>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</si>
  <si>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</si>
  <si>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</si>
  <si>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</si>
  <si>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</si>
  <si>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</si>
  <si>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</si>
  <si>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</si>
  <si>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</si>
  <si>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</si>
  <si>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</si>
  <si>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</si>
  <si>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</si>
  <si>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</si>
  <si>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</si>
  <si>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</si>
  <si>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</si>
  <si>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</si>
  <si>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</si>
  <si>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</si>
  <si>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</si>
  <si>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</si>
  <si>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</si>
  <si>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</si>
  <si>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</si>
  <si>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</si>
  <si>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</si>
  <si>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</si>
  <si>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</si>
  <si>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</si>
  <si>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</si>
  <si>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</si>
  <si>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</si>
  <si>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</si>
  <si>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</si>
  <si>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</si>
  <si>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</si>
  <si>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</si>
  <si>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</si>
  <si>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</si>
  <si>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</si>
  <si>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</si>
  <si>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</si>
  <si>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</si>
  <si>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</si>
  <si>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</si>
  <si>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</si>
  <si>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</si>
  <si>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</si>
  <si>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</si>
  <si>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</si>
  <si>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</si>
  <si>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</si>
  <si>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</si>
  <si>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</si>
  <si>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</si>
  <si>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</si>
  <si>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</si>
  <si>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</si>
  <si>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</si>
  <si>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</si>
  <si>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</si>
  <si>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</si>
  <si>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</si>
  <si>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</si>
  <si>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</si>
  <si>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</si>
  <si>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</si>
  <si>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</si>
  <si>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</si>
  <si>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</si>
  <si>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</si>
  <si>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</si>
  <si>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</si>
  <si>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</si>
  <si>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</si>
  <si>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</si>
  <si>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</si>
  <si>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</si>
  <si>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</si>
  <si>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</si>
  <si>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</si>
  <si>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</si>
  <si>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</si>
  <si>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</si>
  <si>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</si>
  <si>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</si>
  <si>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</si>
  <si>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</si>
  <si>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</si>
  <si>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</si>
  <si>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</si>
  <si>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</si>
  <si>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</si>
  <si>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</si>
  <si>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</si>
  <si>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</si>
  <si>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</si>
  <si>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</si>
  <si>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</si>
  <si>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</si>
  <si>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</si>
  <si>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</si>
  <si>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</si>
  <si>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</si>
  <si>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</si>
  <si>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</si>
  <si>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</si>
  <si>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</si>
  <si>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</si>
  <si>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</si>
  <si>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</si>
  <si>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</si>
  <si>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</si>
  <si>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</si>
  <si>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</si>
  <si>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</si>
  <si>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</si>
  <si>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</si>
  <si>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</si>
  <si>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</si>
  <si>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</si>
  <si>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</si>
  <si>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</si>
  <si>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</si>
  <si>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</si>
  <si>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</si>
  <si>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</si>
  <si>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</si>
  <si>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</si>
  <si>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</si>
  <si>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</si>
  <si>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</si>
  <si>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</si>
  <si>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</si>
  <si>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</si>
  <si>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</si>
  <si>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</si>
  <si>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</si>
  <si>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</si>
  <si>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</si>
  <si>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</si>
  <si>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</si>
  <si>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</si>
  <si>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</si>
  <si>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</si>
  <si>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</si>
  <si>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</si>
  <si>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</si>
  <si>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</si>
  <si>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</si>
  <si>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</si>
  <si>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</si>
  <si>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</si>
  <si>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</si>
  <si>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</si>
  <si>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</si>
  <si>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</si>
  <si>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</si>
  <si>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</si>
  <si>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</si>
  <si>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</si>
  <si>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</si>
  <si>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</si>
  <si>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</si>
  <si>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</si>
  <si>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</si>
  <si>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</si>
  <si>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</si>
  <si>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</si>
  <si>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</si>
  <si>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</si>
  <si>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</si>
  <si>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</si>
  <si>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</si>
  <si>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</si>
  <si>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</si>
  <si>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</si>
  <si>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</si>
  <si>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</si>
  <si>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</si>
  <si>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</si>
  <si>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</si>
  <si>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</si>
  <si>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</si>
  <si>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</si>
  <si>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</si>
  <si>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</si>
  <si>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</si>
  <si>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</si>
  <si>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</si>
  <si>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</si>
  <si>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</si>
  <si>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</si>
  <si>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</si>
  <si>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</si>
  <si>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</si>
  <si>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</si>
  <si>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</si>
  <si>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</si>
  <si>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</si>
  <si>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</si>
  <si>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</si>
  <si>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</si>
  <si>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</si>
  <si>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</si>
  <si>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</si>
  <si>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</si>
  <si>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</si>
  <si>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</si>
  <si>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</si>
  <si>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</si>
  <si>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</si>
  <si>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</si>
  <si>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</si>
  <si>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</si>
  <si>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</si>
  <si>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</si>
  <si>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</si>
  <si>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</si>
  <si>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</si>
  <si>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</si>
  <si>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</si>
  <si>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</si>
  <si>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</si>
  <si>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</si>
  <si>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</si>
  <si>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</si>
  <si>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</si>
  <si>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</si>
  <si>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</si>
  <si>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</si>
  <si>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</si>
  <si>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</si>
  <si>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</si>
  <si>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</si>
  <si>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</si>
  <si>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</si>
  <si>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</si>
  <si>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</si>
  <si>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</si>
  <si>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</si>
  <si>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</si>
  <si>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</si>
  <si>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</si>
  <si>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</si>
  <si>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</si>
  <si>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</si>
  <si>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</si>
  <si>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</si>
  <si>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</si>
  <si>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</si>
  <si>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</si>
  <si>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</si>
  <si>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</si>
  <si>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</si>
  <si>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</si>
  <si>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</si>
  <si>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</si>
  <si>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</si>
  <si>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</si>
  <si>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</si>
  <si>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</si>
  <si>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</si>
  <si>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</si>
  <si>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</si>
  <si>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</si>
  <si>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</si>
  <si>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</si>
  <si>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</si>
  <si>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</si>
  <si>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</si>
  <si>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</si>
  <si>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</si>
  <si>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</si>
  <si>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</si>
  <si>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</si>
  <si>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</si>
  <si>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</si>
  <si>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</si>
  <si>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</si>
  <si>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</si>
  <si>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</si>
  <si>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</si>
  <si>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</si>
  <si>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</si>
  <si>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</si>
  <si>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</si>
  <si>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</si>
  <si>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</si>
  <si>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</si>
  <si>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</si>
  <si>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</si>
  <si>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</si>
  <si>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</si>
  <si>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</si>
  <si>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</si>
  <si>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</si>
  <si>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</si>
  <si>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</si>
  <si>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</si>
  <si>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</si>
  <si>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</si>
  <si>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</si>
  <si>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</si>
  <si>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</si>
  <si>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</si>
  <si>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</si>
  <si>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</si>
  <si>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</si>
  <si>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</si>
  <si>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</si>
  <si>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</si>
  <si>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</si>
  <si>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</si>
  <si>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</si>
  <si>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</si>
  <si>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</si>
  <si>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</si>
  <si>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</si>
  <si>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</si>
  <si>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</si>
  <si>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</si>
  <si>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</si>
  <si>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</si>
  <si>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</si>
  <si>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</si>
  <si>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</si>
  <si>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</si>
  <si>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</si>
  <si>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</si>
  <si>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</si>
  <si>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</si>
  <si>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</si>
  <si>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</si>
  <si>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</si>
  <si>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</si>
  <si>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</si>
  <si>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</si>
  <si>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</si>
  <si>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</si>
  <si>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</si>
  <si>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</si>
  <si>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</si>
  <si>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</si>
  <si>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</si>
  <si>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</si>
  <si>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</si>
  <si>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</si>
  <si>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</si>
  <si>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</si>
  <si>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</si>
  <si>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</si>
  <si>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</si>
  <si>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</si>
  <si>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</si>
  <si>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</si>
  <si>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</si>
  <si>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</si>
  <si>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</si>
  <si>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</si>
  <si>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</si>
  <si>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</si>
  <si>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</si>
  <si>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</si>
  <si>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</si>
  <si>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</si>
  <si>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</si>
  <si>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</si>
  <si>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</si>
  <si>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</si>
  <si>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</si>
  <si>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</si>
  <si>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</si>
  <si>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</si>
  <si>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</si>
  <si>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</si>
  <si>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</si>
  <si>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</si>
  <si>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</si>
  <si>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</si>
  <si>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</si>
  <si>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</si>
  <si>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</si>
  <si>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</si>
  <si>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</si>
  <si>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</si>
  <si>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</si>
  <si>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</si>
  <si>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</si>
  <si>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</si>
  <si>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</si>
  <si>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</si>
  <si>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</si>
  <si>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</si>
  <si>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</si>
  <si>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</si>
  <si>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</si>
  <si>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</si>
  <si>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</si>
  <si>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</si>
  <si>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</si>
  <si>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</si>
  <si>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</si>
  <si>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</si>
  <si>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</si>
  <si>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</si>
  <si>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</si>
  <si>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</si>
  <si>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</si>
  <si>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</si>
  <si>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</si>
  <si>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</si>
  <si>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</si>
  <si>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</si>
  <si>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</si>
  <si>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</si>
  <si>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</si>
  <si>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</si>
  <si>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</si>
  <si>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</si>
  <si>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</si>
  <si>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</si>
  <si>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</si>
  <si>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</si>
  <si>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</si>
  <si>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</si>
  <si>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</si>
  <si>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</si>
  <si>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</si>
  <si>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</si>
  <si>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</si>
  <si>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</si>
  <si>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</si>
  <si>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</si>
  <si>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</si>
  <si>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</si>
  <si>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</si>
  <si>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</si>
  <si>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</si>
  <si>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</si>
  <si>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</si>
  <si>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</si>
  <si>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</si>
  <si>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</si>
  <si>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</si>
  <si>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</si>
  <si>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</si>
  <si>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</si>
  <si>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</si>
  <si>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</si>
  <si>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</si>
  <si>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</si>
  <si>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</si>
  <si>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</si>
  <si>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</si>
  <si>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</si>
  <si>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</si>
  <si>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</si>
  <si>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</si>
  <si>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</si>
  <si>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</si>
  <si>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</si>
  <si>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</si>
  <si>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</si>
  <si>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</si>
  <si>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</si>
  <si>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</si>
  <si>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</si>
  <si>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</si>
  <si>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</si>
  <si>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</si>
  <si>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</si>
  <si>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</si>
  <si>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</si>
  <si>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</si>
  <si>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</si>
  <si>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</si>
  <si>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</si>
  <si>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</si>
  <si>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</si>
  <si>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</si>
  <si>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</si>
  <si>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</si>
  <si>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</si>
  <si>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</si>
  <si>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</si>
  <si>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</si>
  <si>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</si>
  <si>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</si>
  <si>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</si>
  <si>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</si>
  <si>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</si>
  <si>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</si>
  <si>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</si>
  <si>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</si>
  <si>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</si>
  <si>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</si>
  <si>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</si>
  <si>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</si>
  <si>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</si>
  <si>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</si>
  <si>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</si>
  <si>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</si>
  <si>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</si>
  <si>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</si>
  <si>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</si>
  <si>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</si>
  <si>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</si>
  <si>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</si>
  <si>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</si>
  <si>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</si>
  <si>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</si>
  <si>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</si>
  <si>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</si>
  <si>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</si>
  <si>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</si>
  <si>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</si>
  <si>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</si>
  <si>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</si>
  <si>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</si>
  <si>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</si>
  <si>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</si>
  <si>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</si>
  <si>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</si>
  <si>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</si>
  <si>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</si>
  <si>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</si>
  <si>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</si>
  <si>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</si>
  <si>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</si>
  <si>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</si>
  <si>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</si>
  <si>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</si>
  <si>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</si>
  <si>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</si>
  <si>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</si>
  <si>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</si>
  <si>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</si>
  <si>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</si>
  <si>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</si>
  <si>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</si>
  <si>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</si>
  <si>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</si>
  <si>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</si>
  <si>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</si>
  <si>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</si>
  <si>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</si>
  <si>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</si>
  <si>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</si>
  <si>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</si>
  <si>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</si>
  <si>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</si>
  <si>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</si>
  <si>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</si>
  <si>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</si>
  <si>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</si>
  <si>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</si>
  <si>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</si>
  <si>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</si>
  <si>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</si>
  <si>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</si>
  <si>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</si>
  <si>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</si>
  <si>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</si>
  <si>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</si>
  <si>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</si>
  <si>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</si>
  <si>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</si>
  <si>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</si>
  <si>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</si>
  <si>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</si>
  <si>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</si>
  <si>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</si>
  <si>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</si>
  <si>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</si>
  <si>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</si>
  <si>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</si>
  <si>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</si>
  <si>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</si>
  <si>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</si>
  <si>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</si>
  <si>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</si>
  <si>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</si>
  <si>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</si>
  <si>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</si>
  <si>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</si>
  <si>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</si>
  <si>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</si>
  <si>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</si>
  <si>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</si>
  <si>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</si>
  <si>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</si>
  <si>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</si>
  <si>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</si>
  <si>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</si>
  <si>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</si>
  <si>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</si>
  <si>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</si>
  <si>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</si>
  <si>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</si>
  <si>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</si>
  <si>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</si>
  <si>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</si>
  <si>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</si>
  <si>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</si>
  <si>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</si>
  <si>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</si>
  <si>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</si>
  <si>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</si>
  <si>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</si>
  <si>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</si>
  <si>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</si>
  <si>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</si>
  <si>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</si>
  <si>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</si>
  <si>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</si>
  <si>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</si>
  <si>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</si>
  <si>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</si>
  <si>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</si>
  <si>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</si>
  <si>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</si>
  <si>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</si>
  <si>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</si>
  <si>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</si>
  <si>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</si>
  <si>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</si>
  <si>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</si>
  <si>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</si>
  <si>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</si>
  <si>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</si>
  <si>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</si>
  <si>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</si>
  <si>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</si>
  <si>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</si>
  <si>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</si>
  <si>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</si>
  <si>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</si>
  <si>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</si>
  <si>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</si>
  <si>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</si>
  <si>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</si>
  <si>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</si>
  <si>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</si>
  <si>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</si>
  <si>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</si>
  <si>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</si>
  <si>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</si>
  <si>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</si>
  <si>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</si>
  <si>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</si>
  <si>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</si>
  <si>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</si>
  <si>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</si>
  <si>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</si>
  <si>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</si>
  <si>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</si>
  <si>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</si>
  <si>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</si>
  <si>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</si>
  <si>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</si>
  <si>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</si>
  <si>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</si>
  <si>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</si>
  <si>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</si>
  <si>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</si>
  <si>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</si>
  <si>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</si>
  <si>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</si>
  <si>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</si>
  <si>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</si>
  <si>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</si>
  <si>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</si>
  <si>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</si>
  <si>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</si>
  <si>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</si>
  <si>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</si>
  <si>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</si>
  <si>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</si>
  <si>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</si>
  <si>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</si>
  <si>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</si>
  <si>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</si>
  <si>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</si>
  <si>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</si>
  <si>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</si>
  <si>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</si>
  <si>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</si>
  <si>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</si>
  <si>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</si>
  <si>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</si>
  <si>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</si>
  <si>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</si>
  <si>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</si>
  <si>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</si>
  <si>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</si>
  <si>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</si>
  <si>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</si>
  <si>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</si>
  <si>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</si>
  <si>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</si>
  <si>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</si>
  <si>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</si>
  <si>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</si>
  <si>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</si>
  <si>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</si>
  <si>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</si>
  <si>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</si>
  <si>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</si>
  <si>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</si>
  <si>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</si>
  <si>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</si>
  <si>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</si>
  <si>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</si>
  <si>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</si>
  <si>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</si>
  <si>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</si>
  <si>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</si>
  <si>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</si>
  <si>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</si>
  <si>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</si>
  <si>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</si>
  <si>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</si>
  <si>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</si>
  <si>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</si>
  <si>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</si>
  <si>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</si>
  <si>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</si>
  <si>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</si>
  <si>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</si>
  <si>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</si>
  <si>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</si>
  <si>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</si>
  <si>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</si>
  <si>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</si>
  <si>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</si>
  <si>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</si>
  <si>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</si>
  <si>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</si>
  <si>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</si>
  <si>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</si>
  <si>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</si>
  <si>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</si>
  <si>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</si>
  <si>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</si>
  <si>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</si>
  <si>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</si>
  <si>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</si>
  <si>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</si>
  <si>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</si>
  <si>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</si>
  <si>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</si>
  <si>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</si>
  <si>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</si>
  <si>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</si>
  <si>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</si>
  <si>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</si>
  <si>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</si>
  <si>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</si>
  <si>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</si>
  <si>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</si>
  <si>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</si>
  <si>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</si>
  <si>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</si>
  <si>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</si>
  <si>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</si>
  <si>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</si>
  <si>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</si>
  <si>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</si>
  <si>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</si>
  <si>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</si>
  <si>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</si>
  <si>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</si>
  <si>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</si>
  <si>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</si>
  <si>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</si>
  <si>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</si>
  <si>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</si>
  <si>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</si>
  <si>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</si>
  <si>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</si>
  <si>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</si>
  <si>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</si>
  <si>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</si>
  <si>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</si>
  <si>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</si>
  <si>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</si>
  <si>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</si>
  <si>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</si>
  <si>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</si>
  <si>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</si>
  <si>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</si>
  <si>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</si>
  <si>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</si>
  <si>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</si>
  <si>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</si>
  <si>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</si>
  <si>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</si>
  <si>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</si>
  <si>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</si>
  <si>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</si>
  <si>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</si>
  <si>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</si>
  <si>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</si>
  <si>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</si>
  <si>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</si>
  <si>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</si>
  <si>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</si>
  <si>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</si>
  <si>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</si>
  <si>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</si>
  <si>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</si>
  <si>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</si>
  <si>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</si>
  <si>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</si>
  <si>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</si>
  <si>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</si>
  <si>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</si>
  <si>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</si>
  <si>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</si>
  <si>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</si>
  <si>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</si>
  <si>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</si>
  <si>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</si>
  <si>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</si>
  <si>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</si>
  <si>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</si>
  <si>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</si>
  <si>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</si>
  <si>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</si>
  <si>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</si>
  <si>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</si>
  <si>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</si>
  <si>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</si>
  <si>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</si>
  <si>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</si>
  <si>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</si>
  <si>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</si>
  <si>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</si>
  <si>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</si>
  <si>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</si>
  <si>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</si>
  <si>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</si>
  <si>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</si>
  <si>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</si>
  <si>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</si>
  <si>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</si>
  <si>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</si>
  <si>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</si>
  <si>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</si>
  <si>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</si>
  <si>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</si>
  <si>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</si>
  <si>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</si>
  <si>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</si>
  <si>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</si>
  <si>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</si>
  <si>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</si>
  <si>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</si>
  <si>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</si>
  <si>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</si>
  <si>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</si>
  <si>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</si>
  <si>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</si>
  <si>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</si>
  <si>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</si>
  <si>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</si>
  <si>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</si>
  <si>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</si>
  <si>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</si>
  <si>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</si>
  <si>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</si>
  <si>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</si>
  <si>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</si>
  <si>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</si>
  <si>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</si>
  <si>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</si>
  <si>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</si>
  <si>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</si>
  <si>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</si>
  <si>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</si>
  <si>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</si>
  <si>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</si>
  <si>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</si>
  <si>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</si>
  <si>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</si>
  <si>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</si>
  <si>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</si>
  <si>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</si>
  <si>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</si>
  <si>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</si>
  <si>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</si>
  <si>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</si>
  <si>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</si>
  <si>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</si>
  <si>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</si>
  <si>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</si>
  <si>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</si>
  <si>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</si>
  <si>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</si>
  <si>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</si>
  <si>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</si>
  <si>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</si>
  <si>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</si>
  <si>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</si>
  <si>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</si>
  <si>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</si>
  <si>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</si>
  <si>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</si>
  <si>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</si>
  <si>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</si>
  <si>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</si>
  <si>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</si>
  <si>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</si>
  <si>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</si>
  <si>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</si>
  <si>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</si>
  <si>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</si>
  <si>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</si>
  <si>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</si>
  <si>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</si>
  <si>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</si>
  <si>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</si>
  <si>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</si>
  <si>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</si>
  <si>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</si>
  <si>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</si>
  <si>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</si>
  <si>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</si>
  <si>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</si>
  <si>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</si>
  <si>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</si>
  <si>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</si>
  <si>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</si>
  <si>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</si>
  <si>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</si>
  <si>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</si>
  <si>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</si>
  <si>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</si>
  <si>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</si>
  <si>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</si>
  <si>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</si>
  <si>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</si>
  <si>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</si>
  <si>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</si>
  <si>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</si>
  <si>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</si>
  <si>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</si>
  <si>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</si>
  <si>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</si>
  <si>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</si>
  <si>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</si>
  <si>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</si>
  <si>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</si>
  <si>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</si>
  <si>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</si>
  <si>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</si>
  <si>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</si>
  <si>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</si>
  <si>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</si>
  <si>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</si>
  <si>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</si>
  <si>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</si>
  <si>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</si>
  <si>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</si>
  <si>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</si>
  <si>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</si>
  <si>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</si>
  <si>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</si>
  <si>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</si>
  <si>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</si>
  <si>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</si>
  <si>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</si>
  <si>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</si>
  <si>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</si>
  <si>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</si>
  <si>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</si>
  <si>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</si>
  <si>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</si>
  <si>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</si>
  <si>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</si>
  <si>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</si>
  <si>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</si>
  <si>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</si>
  <si>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</si>
  <si>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</si>
  <si>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</si>
  <si>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</si>
  <si>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</si>
  <si>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</si>
  <si>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</si>
  <si>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</si>
  <si>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</si>
  <si>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</si>
  <si>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</si>
  <si>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</si>
  <si>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</si>
  <si>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</si>
  <si>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</si>
  <si>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</si>
  <si>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</si>
  <si>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</si>
  <si>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</si>
  <si>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</si>
  <si>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</si>
  <si>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</si>
  <si>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</si>
  <si>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</si>
  <si>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</si>
  <si>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</si>
  <si>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</si>
  <si>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</si>
  <si>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</si>
  <si>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</si>
  <si>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</si>
  <si>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</si>
  <si>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</si>
  <si>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</si>
  <si>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</si>
  <si>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</si>
  <si>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</si>
  <si>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</si>
  <si>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</si>
  <si>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</si>
  <si>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</si>
  <si>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</si>
  <si>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</si>
  <si>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</si>
  <si>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</si>
  <si>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</si>
  <si>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</si>
  <si>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</si>
  <si>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</si>
  <si>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</si>
  <si>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</si>
  <si>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</si>
  <si>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</si>
  <si>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</si>
  <si>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</si>
  <si>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</si>
  <si>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</si>
  <si>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</si>
  <si>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</si>
  <si>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</si>
  <si>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</si>
  <si>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</si>
  <si>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</si>
  <si>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</si>
  <si>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</si>
  <si>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</si>
  <si>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</si>
  <si>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</si>
  <si>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</si>
  <si>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</si>
  <si>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</si>
  <si>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</si>
  <si>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</si>
  <si>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</si>
  <si>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</si>
  <si>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</si>
  <si>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</si>
  <si>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</si>
  <si>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</si>
  <si>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</si>
  <si>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</si>
  <si>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</si>
  <si>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</si>
  <si>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</si>
  <si>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</si>
  <si>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</si>
  <si>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</si>
  <si>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</si>
  <si>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</si>
  <si>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</si>
  <si>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</si>
  <si>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</si>
  <si>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</si>
  <si>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</si>
  <si>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</si>
  <si>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</si>
  <si>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</si>
  <si>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</si>
  <si>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</si>
  <si>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</si>
  <si>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</si>
  <si>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</si>
  <si>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</si>
  <si>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</si>
  <si>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</si>
  <si>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</si>
  <si>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</si>
  <si>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</si>
  <si>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</si>
  <si>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</si>
  <si>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</si>
  <si>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</si>
  <si>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</si>
  <si>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</si>
  <si>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</si>
  <si>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</si>
  <si>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</si>
  <si>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</si>
  <si>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</si>
  <si>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</si>
  <si>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</si>
  <si>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</si>
  <si>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</si>
  <si>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</si>
  <si>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</si>
  <si>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</si>
  <si>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</si>
  <si>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</si>
  <si>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</si>
  <si>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</si>
  <si>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</si>
  <si>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</si>
  <si>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</si>
  <si>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</si>
  <si>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</si>
  <si>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</si>
  <si>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</si>
  <si>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</si>
  <si>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</si>
  <si>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</si>
  <si>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</si>
  <si>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</si>
  <si>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</si>
  <si>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</si>
  <si>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</si>
  <si>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</si>
  <si>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</si>
  <si>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</si>
  <si>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</si>
  <si>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</si>
  <si>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</si>
  <si>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</si>
  <si>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</si>
  <si>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</si>
  <si>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</si>
  <si>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</si>
  <si>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</si>
  <si>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</si>
  <si>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</si>
  <si>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</si>
  <si>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</si>
  <si>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</si>
  <si>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</si>
  <si>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</si>
  <si>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</si>
  <si>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</si>
  <si>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</si>
  <si>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</si>
  <si>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</si>
  <si>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</si>
  <si>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</si>
  <si>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</si>
  <si>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</si>
  <si>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</si>
  <si>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</si>
  <si>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</si>
  <si>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</si>
  <si>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</si>
  <si>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</si>
  <si>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</si>
  <si>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</si>
  <si>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</si>
  <si>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</si>
  <si>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</si>
  <si>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</si>
  <si>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</si>
  <si>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</si>
  <si>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</si>
  <si>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</si>
  <si>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</si>
  <si>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</si>
  <si>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</si>
  <si>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</si>
  <si>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</si>
  <si>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</si>
  <si>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</si>
  <si>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</si>
  <si>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</si>
  <si>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</si>
  <si>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</si>
  <si>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</si>
  <si>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</si>
  <si>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</si>
  <si>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</si>
  <si>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</si>
  <si>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</si>
  <si>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</si>
  <si>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</si>
  <si>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</si>
  <si>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</si>
  <si>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</si>
  <si>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</si>
  <si>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</si>
  <si>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</si>
  <si>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</si>
  <si>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</si>
  <si>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</si>
  <si>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</si>
  <si>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</si>
  <si>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</si>
  <si>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</si>
  <si>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</si>
  <si>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</si>
  <si>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</si>
  <si>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</si>
  <si>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</si>
  <si>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</si>
  <si>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</si>
  <si>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</si>
  <si>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</si>
  <si>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</si>
  <si>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</si>
  <si>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</si>
  <si>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</si>
  <si>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</si>
  <si>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</si>
  <si>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</si>
  <si>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</si>
  <si>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</si>
  <si>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</si>
  <si>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</si>
  <si>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</si>
  <si>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</si>
  <si>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</si>
  <si>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</si>
  <si>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</si>
  <si>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</si>
  <si>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</si>
  <si>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</si>
  <si>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</si>
  <si>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</si>
  <si>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</si>
  <si>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</si>
  <si>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</si>
  <si>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</si>
  <si>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</si>
  <si>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</si>
  <si>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</si>
  <si>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</si>
  <si>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</si>
  <si>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</si>
  <si>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</si>
  <si>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</si>
  <si>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</si>
  <si>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</si>
  <si>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</si>
  <si>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</si>
  <si>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</si>
  <si>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</si>
  <si>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</si>
  <si>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</si>
  <si>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</si>
  <si>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</si>
  <si>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</si>
  <si>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</si>
  <si>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</si>
  <si>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</si>
  <si>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</si>
  <si>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</si>
  <si>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</si>
  <si>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</si>
  <si>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</si>
  <si>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</si>
  <si>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</si>
  <si>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</si>
  <si>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</si>
  <si>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</si>
  <si>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</si>
  <si>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</si>
  <si>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</si>
  <si>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</si>
  <si>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</si>
  <si>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</si>
  <si>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</si>
  <si>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</si>
  <si>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</si>
  <si>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</si>
  <si>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</si>
  <si>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</si>
  <si>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</si>
  <si>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</si>
  <si>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</si>
  <si>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</si>
  <si>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</si>
  <si>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</si>
  <si>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</si>
  <si>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</si>
  <si>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</si>
  <si>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</si>
  <si>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</si>
  <si>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</si>
  <si>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</si>
  <si>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</si>
  <si>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</si>
  <si>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</si>
  <si>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</si>
  <si>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</si>
  <si>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</si>
  <si>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</si>
  <si>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</si>
  <si>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</si>
  <si>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</si>
  <si>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</si>
  <si>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</si>
  <si>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</si>
  <si>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</si>
  <si>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</si>
  <si>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</si>
  <si>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</si>
  <si>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</si>
  <si>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</si>
  <si>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</si>
  <si>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</si>
  <si>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</si>
  <si>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</si>
  <si>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</si>
  <si>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</si>
  <si>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</si>
  <si>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</si>
  <si>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</si>
  <si>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</si>
  <si>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</si>
  <si>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</si>
  <si>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</si>
  <si>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</si>
  <si>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</si>
  <si>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</si>
  <si>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</si>
  <si>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</si>
  <si>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</si>
  <si>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</si>
  <si>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</si>
  <si>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</si>
  <si>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</si>
  <si>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</si>
  <si>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</si>
  <si>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</si>
  <si>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</si>
  <si>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</si>
  <si>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</si>
  <si>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</si>
  <si>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</si>
  <si>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</si>
  <si>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</si>
  <si>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</si>
  <si>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</si>
  <si>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</si>
  <si>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</si>
  <si>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</si>
  <si>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</si>
  <si>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</si>
  <si>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</si>
  <si>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</si>
  <si>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</si>
  <si>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</si>
  <si>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</si>
  <si>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</si>
  <si>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</si>
  <si>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</si>
  <si>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</si>
  <si>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</si>
  <si>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</si>
  <si>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</si>
  <si>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</si>
  <si>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</si>
  <si>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</si>
  <si>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</si>
  <si>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</si>
  <si>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</si>
  <si>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</si>
  <si>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</si>
  <si>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</si>
  <si>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</si>
  <si>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</si>
  <si>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</si>
  <si>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</si>
  <si>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</si>
  <si>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</si>
  <si>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</si>
  <si>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</si>
  <si>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</si>
  <si>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</si>
  <si>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</si>
  <si>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</si>
  <si>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</si>
  <si>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</si>
  <si>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</si>
  <si>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</si>
  <si>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</si>
  <si>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</si>
  <si>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</si>
  <si>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</si>
  <si>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</si>
  <si>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</si>
  <si>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</si>
  <si>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</si>
  <si>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</si>
  <si>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</si>
  <si>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</si>
  <si>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</si>
  <si>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</si>
  <si>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</si>
  <si>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</si>
  <si>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</si>
  <si>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</si>
  <si>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</si>
  <si>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</si>
  <si>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</si>
  <si>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</si>
  <si>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</si>
  <si>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</si>
  <si>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</si>
  <si>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</si>
  <si>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</si>
  <si>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</si>
  <si>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</si>
  <si>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</si>
  <si>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</si>
  <si>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</si>
  <si>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</si>
  <si>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</si>
  <si>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</si>
  <si>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</si>
  <si>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</si>
  <si>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</si>
  <si>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</si>
  <si>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</si>
  <si>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</si>
  <si>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</si>
  <si>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</si>
  <si>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</si>
  <si>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</si>
  <si>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</si>
  <si>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</si>
  <si>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</si>
  <si>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</si>
  <si>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</si>
  <si>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</si>
  <si>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</si>
  <si>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</si>
  <si>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</si>
  <si>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</si>
  <si>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</si>
  <si>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</si>
  <si>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</si>
  <si>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</si>
  <si>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</si>
  <si>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</si>
  <si>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</si>
  <si>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</si>
  <si>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</si>
  <si>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</si>
  <si>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</si>
  <si>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</si>
  <si>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</si>
  <si>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</si>
  <si>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</si>
  <si>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</si>
  <si>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</si>
  <si>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</si>
  <si>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</si>
  <si>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</si>
  <si>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</si>
  <si>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</si>
  <si>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</si>
  <si>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</si>
  <si>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</si>
  <si>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</si>
  <si>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</si>
  <si>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</si>
  <si>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</si>
  <si>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</si>
  <si>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</si>
  <si>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</si>
  <si>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</si>
  <si>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</si>
  <si>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</si>
  <si>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</si>
  <si>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</si>
  <si>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</si>
  <si>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</si>
  <si>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</si>
  <si>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</si>
  <si>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</si>
  <si>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</si>
  <si>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</si>
  <si>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</si>
  <si>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</si>
  <si>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</si>
  <si>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</si>
  <si>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</si>
  <si>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</si>
  <si>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</si>
  <si>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</si>
  <si>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</si>
  <si>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</si>
  <si>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</si>
  <si>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</si>
  <si>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</si>
  <si>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</si>
  <si>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</si>
  <si>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</si>
  <si>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</si>
  <si>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</si>
  <si>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</si>
  <si>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</si>
  <si>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</si>
  <si>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</si>
  <si>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</si>
  <si>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</si>
  <si>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</si>
  <si>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</si>
  <si>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</si>
  <si>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</si>
  <si>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</si>
  <si>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</si>
  <si>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</si>
  <si>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</si>
  <si>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</si>
  <si>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</si>
  <si>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</si>
  <si>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</si>
  <si>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</si>
  <si>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</si>
  <si>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</si>
  <si>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</si>
  <si>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</si>
  <si>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</si>
  <si>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</si>
  <si>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</si>
  <si>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</si>
  <si>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</si>
  <si>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</si>
  <si>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</si>
  <si>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</si>
  <si>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</si>
  <si>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</si>
  <si>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</si>
  <si>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</si>
  <si>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</si>
  <si>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</si>
  <si>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</si>
  <si>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</si>
  <si>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</si>
  <si>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</si>
  <si>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</si>
  <si>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</si>
  <si>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</si>
  <si>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</si>
  <si>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</si>
  <si>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</si>
  <si>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</si>
  <si>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</si>
  <si>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</si>
  <si>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</si>
  <si>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</si>
  <si>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</si>
  <si>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</si>
  <si>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</si>
  <si>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</si>
  <si>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</si>
  <si>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</si>
  <si>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</si>
  <si>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</si>
  <si>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</si>
  <si>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</si>
  <si>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</si>
  <si>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</si>
  <si>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</si>
  <si>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</si>
  <si>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</si>
  <si>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</si>
  <si>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</si>
  <si>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</si>
  <si>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</si>
  <si>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</si>
  <si>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</si>
  <si>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</si>
  <si>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</si>
  <si>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</si>
  <si>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</si>
  <si>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</si>
  <si>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</si>
  <si>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</si>
  <si>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</si>
  <si>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</si>
  <si>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</si>
  <si>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</si>
  <si>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</si>
  <si>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</si>
  <si>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</si>
  <si>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</si>
  <si>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</si>
  <si>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</si>
  <si>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</si>
  <si>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</si>
  <si>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</si>
  <si>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</si>
  <si>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</si>
  <si>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</si>
  <si>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</si>
  <si>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</si>
  <si>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</si>
  <si>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</si>
  <si>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</si>
  <si>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</si>
  <si>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</si>
  <si>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</si>
  <si>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</si>
  <si>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</si>
  <si>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</si>
  <si>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</si>
  <si>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</si>
  <si>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</si>
  <si>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</si>
  <si>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</si>
  <si>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</si>
  <si>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</si>
  <si>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</si>
  <si>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</si>
  <si>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</si>
  <si>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</si>
  <si>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</si>
  <si>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</si>
  <si>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</si>
  <si>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</si>
  <si>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</si>
  <si>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</si>
  <si>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</si>
  <si>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</si>
  <si>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</si>
  <si>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</si>
  <si>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</si>
  <si>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</si>
  <si>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</si>
  <si>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</si>
  <si>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</si>
  <si>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</si>
  <si>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</si>
  <si>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</si>
  <si>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</si>
  <si>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</si>
  <si>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</si>
  <si>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</si>
  <si>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</si>
  <si>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</si>
  <si>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</si>
  <si>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</si>
  <si>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</si>
  <si>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</si>
  <si>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</si>
  <si>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</si>
  <si>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</si>
  <si>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</si>
  <si>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</si>
  <si>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</si>
  <si>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</si>
  <si>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</si>
  <si>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</si>
  <si>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</si>
  <si>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</si>
  <si>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</si>
  <si>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</si>
  <si>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</si>
  <si>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</si>
  <si>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</si>
  <si>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</si>
  <si>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</si>
  <si>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</si>
  <si>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</si>
  <si>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</si>
  <si>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</si>
  <si>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</si>
  <si>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</si>
  <si>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</si>
  <si>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</si>
  <si>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</si>
  <si>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</si>
  <si>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</si>
  <si>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</si>
  <si>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</si>
  <si>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</si>
  <si>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</si>
  <si>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</si>
  <si>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</si>
  <si>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</si>
  <si>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</si>
  <si>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</si>
  <si>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</si>
  <si>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</si>
  <si>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</si>
  <si>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</si>
  <si>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</si>
  <si>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</si>
  <si>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</si>
  <si>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</si>
  <si>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</si>
  <si>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</si>
  <si>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</si>
  <si>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</si>
  <si>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</si>
  <si>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</si>
  <si>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</si>
  <si>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</si>
  <si>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</si>
  <si>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</si>
  <si>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</si>
  <si>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</si>
  <si>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</si>
  <si>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</si>
  <si>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</si>
  <si>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</si>
  <si>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</si>
  <si>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</si>
  <si>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</si>
  <si>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</si>
  <si>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</si>
  <si>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</si>
  <si>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</si>
  <si>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</si>
  <si>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</si>
  <si>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</si>
  <si>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</si>
  <si>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</si>
  <si>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</si>
  <si>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</si>
  <si>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</si>
  <si>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</si>
  <si>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</si>
  <si>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</si>
  <si>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</si>
  <si>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</si>
  <si>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</si>
  <si>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</si>
  <si>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</si>
  <si>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</si>
  <si>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</si>
  <si>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</si>
  <si>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</si>
  <si>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</si>
  <si>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</si>
  <si>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</si>
  <si>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</si>
  <si>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</si>
  <si>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</si>
  <si>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</si>
  <si>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</si>
  <si>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</si>
  <si>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</si>
  <si>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</si>
  <si>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</si>
  <si>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</si>
  <si>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</si>
  <si>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</si>
  <si>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</si>
  <si>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</si>
  <si>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</si>
  <si>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</si>
  <si>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</si>
  <si>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</si>
  <si>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</si>
  <si>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</si>
  <si>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</si>
  <si>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</si>
  <si>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</si>
  <si>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</si>
  <si>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</si>
  <si>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</si>
  <si>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</si>
  <si>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</si>
  <si>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</si>
  <si>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</si>
  <si>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</si>
  <si>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</si>
  <si>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</si>
  <si>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</si>
  <si>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</si>
  <si>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</si>
  <si>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</si>
  <si>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</si>
  <si>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</si>
  <si>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</si>
  <si>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</si>
  <si>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</si>
  <si>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</si>
  <si>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</si>
  <si>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</si>
  <si>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</si>
  <si>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</si>
  <si>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</si>
  <si>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</si>
  <si>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</si>
  <si>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</si>
  <si>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</si>
  <si>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</si>
  <si>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</si>
  <si>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</si>
  <si>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</si>
  <si>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</si>
  <si>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</si>
  <si>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</si>
  <si>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</si>
  <si>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</si>
  <si>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</si>
  <si>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</si>
  <si>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</si>
  <si>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</si>
  <si>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</si>
  <si>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</si>
  <si>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</si>
  <si>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</si>
  <si>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</si>
  <si>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</si>
  <si>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</si>
  <si>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</si>
  <si>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</si>
  <si>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</si>
  <si>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</si>
  <si>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</si>
  <si>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</si>
  <si>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</si>
  <si>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</si>
  <si>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</si>
  <si>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</si>
  <si>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</si>
  <si>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</si>
  <si>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</si>
  <si>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</si>
  <si>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</si>
  <si>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</si>
  <si>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</si>
  <si>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</si>
  <si>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</si>
  <si>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</si>
  <si>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</si>
  <si>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</si>
  <si>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</si>
  <si>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</si>
  <si>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</si>
  <si>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</si>
  <si>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</si>
  <si>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</si>
  <si>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</si>
  <si>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</si>
  <si>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</si>
  <si>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</si>
  <si>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</si>
  <si>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</si>
  <si>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</si>
  <si>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</si>
  <si>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</si>
  <si>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</si>
  <si>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</si>
  <si>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</si>
  <si>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</si>
  <si>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</si>
  <si>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</si>
  <si>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</si>
  <si>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</si>
  <si>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</si>
  <si>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</si>
  <si>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</si>
  <si>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</si>
  <si>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</si>
  <si>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</si>
  <si>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</si>
  <si>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</si>
  <si>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</si>
  <si>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</si>
  <si>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</si>
  <si>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</si>
  <si>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</si>
  <si>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</si>
  <si>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</si>
  <si>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</si>
  <si>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</si>
  <si>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</si>
  <si>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</si>
  <si>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</si>
  <si>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</si>
  <si>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</si>
  <si>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</si>
  <si>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</si>
  <si>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</si>
  <si>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</si>
  <si>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</si>
  <si>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</si>
  <si>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</si>
  <si>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</si>
  <si>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</si>
  <si>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</si>
  <si>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</si>
  <si>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</si>
  <si>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</si>
  <si>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</si>
  <si>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</si>
  <si>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</si>
  <si>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</si>
  <si>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</si>
  <si>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</si>
  <si>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</si>
  <si>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</si>
  <si>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</si>
  <si>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</si>
  <si>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</si>
  <si>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</si>
  <si>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</si>
  <si>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</si>
  <si>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</si>
  <si>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</si>
  <si>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</si>
  <si>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</si>
  <si>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</si>
  <si>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</si>
  <si>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</si>
  <si>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</si>
  <si>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</si>
  <si>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</si>
  <si>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</si>
  <si>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</si>
  <si>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</si>
  <si>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</si>
  <si>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</si>
  <si>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</si>
  <si>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</si>
  <si>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</si>
  <si>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</si>
  <si>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</si>
  <si>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</si>
  <si>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</si>
  <si>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</si>
  <si>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</si>
  <si>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</si>
  <si>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</si>
  <si>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</si>
  <si>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</si>
  <si>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</si>
  <si>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</si>
  <si>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</si>
  <si>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</si>
  <si>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</si>
  <si>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</si>
  <si>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</si>
  <si>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</si>
  <si>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</si>
  <si>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</si>
  <si>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</si>
  <si>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</si>
  <si>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</si>
  <si>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</si>
  <si>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</si>
  <si>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</si>
  <si>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</si>
  <si>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</si>
  <si>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</si>
  <si>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</si>
  <si>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</si>
  <si>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</si>
  <si>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</si>
  <si>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</si>
  <si>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</si>
  <si>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</si>
  <si>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</si>
  <si>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</si>
  <si>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</si>
  <si>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</si>
  <si>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</si>
  <si>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</si>
  <si>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</si>
  <si>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</si>
  <si>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</si>
  <si>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</si>
  <si>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</si>
  <si>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</si>
  <si>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</si>
  <si>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</si>
  <si>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</si>
  <si>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</si>
  <si>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</si>
  <si>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</si>
  <si>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</si>
  <si>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</si>
  <si>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</si>
  <si>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</si>
  <si>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</si>
  <si>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</si>
  <si>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</si>
  <si>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</si>
  <si>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</si>
  <si>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</si>
  <si>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</si>
  <si>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</si>
  <si>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</si>
  <si>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</si>
  <si>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</si>
  <si>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</si>
  <si>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</si>
  <si>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</si>
  <si>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</si>
  <si>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</si>
  <si>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</si>
  <si>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</si>
  <si>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</si>
  <si>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</si>
  <si>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</si>
  <si>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</si>
  <si>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</si>
  <si>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</si>
  <si>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</si>
  <si>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</si>
  <si>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</si>
  <si>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</si>
  <si>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</si>
  <si>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</si>
  <si>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</si>
  <si>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</si>
  <si>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</si>
  <si>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</si>
  <si>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</si>
  <si>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</si>
  <si>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</si>
  <si>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</si>
  <si>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</si>
  <si>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</si>
  <si>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</si>
  <si>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</si>
  <si>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</si>
  <si>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</si>
  <si>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</si>
  <si>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</si>
  <si>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</si>
  <si>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</si>
  <si>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</si>
  <si>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</si>
  <si>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</si>
  <si>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</si>
  <si>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</si>
  <si>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</si>
  <si>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</si>
  <si>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</si>
  <si>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</si>
  <si>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</si>
  <si>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</si>
  <si>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</si>
  <si>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</si>
  <si>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</si>
  <si>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</si>
  <si>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</si>
  <si>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</si>
  <si>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</si>
  <si>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</si>
  <si>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</si>
  <si>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</si>
  <si>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</si>
  <si>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</si>
  <si>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</si>
  <si>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</si>
  <si>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</si>
  <si>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</si>
  <si>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</si>
  <si>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</si>
  <si>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</si>
  <si>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</si>
  <si>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</si>
  <si>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</si>
  <si>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</si>
  <si>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</si>
  <si>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</si>
  <si>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</si>
  <si>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</si>
  <si>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</si>
  <si>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</si>
  <si>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</si>
  <si>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</si>
  <si>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</si>
  <si>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</si>
  <si>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</si>
  <si>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</si>
  <si>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</si>
  <si>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</si>
  <si>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</si>
  <si>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</si>
  <si>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</si>
  <si>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</si>
  <si>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</si>
  <si>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</si>
  <si>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</si>
  <si>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</si>
  <si>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</si>
  <si>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</si>
  <si>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</si>
  <si>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</si>
  <si>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</si>
  <si>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</si>
  <si>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</si>
  <si>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</si>
  <si>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</si>
  <si>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</si>
  <si>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</si>
  <si>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</si>
  <si>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</si>
  <si>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</si>
  <si>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</si>
  <si>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</si>
  <si>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</si>
  <si>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</si>
  <si>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</si>
  <si>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</si>
  <si>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</si>
  <si>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</si>
  <si>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</si>
  <si>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</si>
  <si>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</si>
  <si>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</si>
  <si>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</si>
  <si>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</si>
  <si>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</si>
  <si>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</si>
  <si>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</si>
  <si>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</si>
  <si>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</si>
  <si>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</si>
  <si>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</si>
  <si>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</si>
  <si>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</si>
  <si>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</si>
  <si>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</si>
  <si>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</si>
  <si>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</si>
  <si>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</si>
  <si>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</si>
  <si>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</si>
  <si>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</si>
  <si>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</si>
  <si>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</si>
  <si>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</si>
  <si>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</si>
  <si>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</si>
  <si>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</si>
  <si>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</si>
  <si>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</si>
  <si>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</si>
  <si>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</si>
  <si>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</si>
  <si>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</si>
  <si>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</si>
  <si>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</si>
  <si>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</si>
  <si>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</si>
  <si>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</si>
  <si>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</si>
  <si>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</si>
  <si>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</si>
  <si>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</si>
  <si>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</si>
  <si>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</si>
  <si>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</si>
  <si>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</si>
  <si>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</si>
  <si>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</si>
  <si>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</si>
  <si>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</si>
  <si>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</si>
  <si>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</si>
  <si>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</si>
  <si>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</si>
  <si>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</si>
  <si>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</si>
  <si>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</si>
  <si>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</si>
  <si>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</si>
  <si>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</si>
  <si>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</si>
  <si>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</si>
  <si>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</si>
  <si>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</si>
  <si>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</si>
  <si>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</si>
  <si>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</si>
  <si>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</si>
  <si>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</si>
  <si>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</si>
  <si>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</si>
  <si>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</si>
  <si>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</si>
  <si>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</si>
  <si>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</si>
  <si>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</si>
  <si>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</si>
  <si>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</si>
  <si>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</si>
  <si>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</si>
  <si>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</si>
  <si>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</si>
  <si>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</si>
  <si>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</si>
  <si>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</si>
  <si>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</si>
  <si>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</si>
  <si>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</si>
  <si>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</si>
  <si>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</si>
  <si>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</si>
  <si>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</si>
  <si>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</si>
  <si>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</si>
  <si>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</si>
  <si>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</si>
  <si>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</si>
  <si>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</si>
  <si>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</si>
  <si>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</si>
  <si>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</si>
  <si>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</si>
  <si>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</si>
  <si>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</si>
  <si>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</si>
  <si>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</si>
  <si>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</si>
  <si>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</si>
  <si>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</si>
  <si>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</si>
  <si>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</si>
  <si>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</si>
  <si>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</si>
  <si>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</si>
  <si>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</si>
  <si>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</si>
  <si>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</si>
  <si>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</si>
  <si>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</si>
  <si>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</si>
  <si>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</si>
  <si>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</si>
  <si>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</si>
  <si>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</si>
  <si>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</si>
  <si>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</si>
  <si>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</si>
  <si>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</si>
  <si>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</si>
  <si>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</si>
  <si>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</si>
  <si>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</si>
  <si>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</si>
  <si>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</si>
  <si>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</si>
  <si>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</si>
  <si>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</si>
  <si>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</si>
  <si>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</si>
  <si>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</si>
  <si>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</si>
  <si>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</si>
  <si>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</si>
  <si>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</si>
  <si>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</si>
  <si>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</si>
  <si>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</si>
  <si>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</si>
  <si>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</si>
  <si>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</si>
  <si>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</si>
  <si>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</si>
  <si>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</si>
  <si>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</si>
  <si>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</si>
  <si>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</si>
  <si>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</si>
  <si>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</si>
  <si>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</si>
  <si>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</si>
  <si>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</si>
  <si>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</si>
  <si>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</si>
  <si>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</si>
  <si>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</si>
  <si>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</si>
  <si>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</si>
  <si>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</si>
  <si>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</si>
  <si>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</si>
  <si>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</si>
  <si>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</si>
  <si>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</si>
  <si>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</si>
  <si>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</si>
  <si>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</si>
  <si>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</si>
  <si>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</si>
  <si>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</si>
  <si>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</si>
  <si>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</si>
  <si>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</si>
  <si>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</si>
  <si>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</si>
  <si>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</si>
  <si>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</si>
  <si>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</si>
  <si>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</si>
  <si>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</si>
  <si>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</si>
  <si>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</si>
  <si>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</si>
  <si>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</si>
  <si>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</si>
  <si>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</si>
  <si>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</si>
  <si>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</si>
  <si>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</si>
  <si>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</si>
  <si>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</si>
  <si>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</si>
  <si>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</si>
  <si>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</si>
  <si>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</si>
  <si>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</si>
  <si>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</si>
  <si>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</si>
  <si>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</si>
  <si>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</si>
  <si>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</si>
  <si>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</si>
  <si>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</si>
  <si>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</si>
  <si>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</si>
  <si>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</si>
  <si>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</si>
  <si>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</si>
  <si>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</si>
  <si>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</si>
  <si>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</si>
  <si>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</si>
  <si>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</si>
  <si>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</si>
  <si>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</si>
  <si>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</si>
  <si>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</si>
  <si>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</si>
  <si>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</si>
  <si>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</si>
  <si>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</si>
  <si>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</si>
  <si>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</si>
  <si>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</si>
  <si>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</si>
  <si>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</si>
  <si>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</si>
  <si>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</si>
  <si>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</si>
  <si>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</si>
  <si>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</si>
  <si>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</si>
  <si>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</si>
  <si>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</si>
  <si>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</si>
  <si>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</si>
  <si>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</si>
  <si>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</si>
  <si>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</si>
  <si>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</si>
  <si>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</si>
  <si>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</si>
  <si>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</si>
  <si>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</si>
  <si>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</si>
  <si>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</si>
  <si>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</si>
  <si>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</si>
  <si>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</si>
  <si>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</si>
  <si>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</si>
  <si>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</si>
  <si>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</si>
  <si>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</si>
  <si>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</si>
  <si>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</si>
  <si>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</si>
  <si>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</si>
  <si>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</si>
  <si>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</si>
  <si>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</si>
  <si>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</si>
  <si>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</si>
  <si>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</si>
  <si>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</si>
  <si>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</si>
  <si>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</si>
  <si>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</si>
  <si>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</si>
  <si>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</si>
  <si>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</si>
  <si>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</si>
  <si>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</si>
  <si>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</si>
  <si>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</si>
  <si>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</si>
  <si>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</si>
  <si>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</si>
  <si>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</si>
  <si>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</si>
  <si>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</si>
  <si>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</si>
  <si>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</si>
  <si>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</si>
  <si>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</si>
  <si>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</si>
  <si>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</si>
  <si>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</si>
  <si>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</si>
  <si>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</si>
  <si>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</si>
  <si>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</si>
  <si>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</si>
  <si>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</si>
  <si>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</si>
  <si>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</si>
  <si>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</si>
  <si>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</si>
  <si>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</si>
  <si>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</si>
  <si>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</si>
  <si>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</si>
  <si>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</si>
  <si>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</si>
  <si>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</si>
  <si>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</si>
  <si>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</si>
  <si>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</si>
  <si>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</si>
  <si>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</si>
  <si>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</si>
  <si>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</si>
  <si>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</si>
  <si>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</si>
  <si>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</si>
  <si>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</si>
  <si>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</si>
  <si>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</si>
  <si>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</si>
  <si>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</si>
  <si>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</si>
  <si>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</si>
  <si>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</si>
  <si>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</si>
  <si>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</si>
  <si>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</si>
  <si>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</si>
  <si>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</si>
  <si>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</si>
  <si>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</si>
  <si>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</si>
  <si>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</si>
  <si>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</si>
  <si>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</si>
  <si>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</si>
  <si>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</si>
  <si>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</si>
  <si>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</si>
  <si>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</si>
  <si>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</si>
  <si>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</si>
  <si>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</si>
  <si>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</si>
  <si>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</si>
  <si>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</si>
  <si>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</si>
  <si>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</si>
  <si>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</si>
  <si>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</si>
  <si>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</si>
  <si>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</si>
  <si>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</si>
  <si>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</si>
  <si>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</si>
  <si>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</si>
  <si>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</si>
  <si>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</si>
  <si>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</si>
  <si>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</si>
  <si>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</si>
  <si>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</si>
  <si>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</si>
  <si>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</si>
  <si>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</si>
  <si>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</si>
  <si>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</si>
  <si>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</si>
  <si>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</si>
  <si>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</si>
  <si>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</si>
  <si>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</si>
  <si>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</si>
  <si>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</si>
  <si>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</si>
  <si>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</si>
  <si>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</si>
  <si>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</si>
  <si>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</si>
  <si>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</si>
  <si>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</si>
  <si>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</si>
  <si>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</si>
  <si>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</si>
  <si>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</si>
  <si>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</si>
  <si>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</si>
  <si>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</si>
  <si>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</si>
  <si>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</si>
  <si>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</si>
  <si>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</si>
  <si>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</si>
  <si>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</si>
  <si>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</si>
  <si>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</si>
  <si>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</si>
  <si>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</si>
  <si>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</si>
  <si>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</si>
  <si>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</si>
  <si>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</si>
  <si>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</si>
  <si>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</si>
  <si>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</si>
  <si>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</si>
  <si>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</si>
  <si>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</si>
  <si>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</si>
  <si>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</si>
  <si>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</si>
  <si>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</si>
  <si>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</si>
  <si>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</si>
  <si>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</si>
  <si>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</si>
  <si>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</si>
  <si>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</si>
  <si>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</si>
  <si>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</si>
  <si>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</si>
  <si>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</si>
  <si>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</si>
  <si>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</si>
  <si>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</si>
  <si>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</si>
  <si>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</si>
  <si>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</si>
  <si>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</si>
  <si>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</si>
  <si>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</si>
  <si>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</si>
  <si>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</si>
  <si>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</si>
  <si>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</si>
  <si>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</si>
  <si>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</si>
  <si>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</si>
  <si>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</si>
  <si>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</si>
  <si>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</si>
  <si>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</si>
  <si>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</si>
  <si>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</si>
  <si>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</si>
  <si>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</si>
  <si>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</si>
  <si>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</si>
  <si>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</si>
  <si>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</si>
  <si>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</si>
  <si>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</si>
  <si>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</si>
  <si>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</si>
  <si>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</si>
  <si>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</si>
  <si>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</si>
  <si>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</si>
  <si>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</si>
  <si>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</si>
  <si>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</si>
  <si>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</si>
  <si>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</si>
  <si>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</si>
  <si>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</si>
  <si>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</si>
  <si>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</si>
  <si>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</si>
  <si>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</si>
  <si>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</si>
  <si>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</si>
  <si>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</si>
  <si>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</si>
  <si>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</si>
  <si>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</si>
  <si>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</si>
  <si>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</si>
  <si>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</si>
  <si>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</si>
  <si>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</si>
  <si>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</si>
  <si>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</si>
  <si>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</si>
  <si>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</si>
  <si>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</si>
  <si>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</si>
  <si>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</si>
  <si>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</si>
  <si>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</si>
  <si>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</si>
  <si>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</si>
  <si>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</si>
  <si>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</si>
  <si>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</si>
  <si>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</si>
  <si>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</si>
  <si>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</si>
  <si>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</si>
  <si>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</si>
  <si>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</si>
  <si>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</si>
  <si>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</si>
  <si>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</si>
  <si>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</si>
  <si>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</si>
  <si>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</si>
  <si>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</si>
  <si>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</si>
  <si>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</si>
  <si>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</si>
  <si>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</si>
  <si>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</si>
  <si>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</si>
  <si>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</si>
  <si>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</si>
  <si>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</si>
  <si>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</si>
  <si>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</si>
  <si>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</si>
  <si>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</si>
  <si>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</si>
  <si>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</si>
  <si>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</si>
  <si>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</si>
  <si>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</si>
  <si>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</si>
  <si>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</si>
  <si>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</si>
  <si>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</si>
  <si>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</si>
  <si>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</si>
  <si>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</si>
  <si>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</si>
  <si>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</si>
  <si>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</si>
  <si>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</si>
  <si>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</si>
  <si>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</si>
  <si>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</si>
  <si>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</si>
  <si>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</si>
  <si>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</si>
  <si>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</si>
  <si>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</si>
  <si>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</si>
  <si>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</si>
  <si>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</si>
  <si>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</si>
  <si>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</si>
  <si>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</si>
  <si>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</si>
  <si>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</si>
  <si>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</si>
  <si>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</si>
  <si>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</si>
  <si>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</si>
  <si>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</si>
  <si>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</si>
  <si>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</si>
  <si>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</si>
  <si>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</si>
  <si>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</si>
  <si>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</si>
  <si>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</si>
  <si>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</si>
  <si>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</si>
  <si>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</si>
  <si>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</si>
  <si>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</si>
  <si>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</si>
  <si>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</si>
  <si>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</si>
  <si>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</si>
  <si>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</si>
  <si>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</si>
  <si>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</si>
  <si>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</si>
  <si>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</si>
  <si>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</si>
  <si>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</si>
  <si>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</si>
  <si>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</si>
  <si>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</si>
  <si>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</si>
  <si>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</si>
  <si>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</si>
  <si>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</si>
  <si>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</si>
  <si>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</si>
  <si>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</si>
  <si>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</si>
  <si>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</si>
  <si>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</si>
  <si>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</si>
  <si>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</si>
  <si>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</si>
  <si>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</si>
  <si>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</si>
  <si>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</si>
  <si>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</si>
  <si>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</si>
  <si>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</si>
  <si>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</si>
  <si>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</si>
  <si>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</si>
  <si>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</si>
  <si>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</si>
  <si>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</si>
  <si>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</si>
  <si>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</si>
  <si>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</si>
  <si>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</si>
  <si>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</si>
  <si>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</si>
  <si>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</si>
  <si>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</si>
  <si>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</si>
  <si>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</si>
  <si>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</si>
  <si>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</si>
  <si>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</si>
  <si>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</si>
  <si>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</si>
  <si>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</si>
  <si>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</si>
  <si>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</si>
  <si>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</si>
  <si>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</si>
  <si>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</si>
  <si>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</si>
  <si>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</si>
  <si>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</si>
  <si>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</si>
  <si>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</si>
  <si>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</si>
  <si>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</si>
  <si>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</si>
  <si>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</si>
  <si>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</si>
  <si>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</si>
  <si>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</si>
  <si>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</si>
  <si>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</si>
  <si>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</si>
  <si>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</si>
  <si>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</si>
  <si>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</si>
  <si>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</si>
  <si>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</si>
  <si>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</si>
  <si>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</si>
  <si>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</si>
  <si>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</si>
  <si>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</si>
  <si>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</si>
  <si>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</si>
  <si>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</si>
  <si>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</si>
  <si>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</si>
  <si>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</si>
  <si>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</si>
  <si>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</si>
  <si>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</si>
  <si>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</si>
  <si>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</si>
  <si>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</si>
  <si>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</si>
  <si>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</si>
  <si>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</si>
  <si>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</si>
  <si>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</si>
  <si>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</si>
  <si>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</si>
  <si>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</si>
  <si>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</si>
  <si>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</si>
  <si>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</si>
  <si>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</si>
  <si>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</si>
  <si>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</si>
  <si>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</si>
  <si>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</si>
  <si>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</si>
  <si>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</si>
  <si>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</si>
  <si>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</si>
  <si>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</si>
  <si>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</si>
  <si>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</si>
  <si>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</si>
  <si>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</si>
  <si>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</si>
  <si>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</si>
  <si>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</si>
  <si>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</si>
  <si>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</si>
  <si>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</si>
  <si>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</si>
  <si>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</si>
  <si>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</si>
  <si>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</si>
  <si>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</si>
  <si>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</si>
  <si>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</si>
  <si>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</si>
  <si>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</si>
  <si>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</si>
  <si>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</si>
  <si>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</si>
  <si>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</si>
  <si>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</si>
  <si>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</si>
  <si>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</si>
  <si>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</si>
  <si>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</si>
  <si>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</si>
  <si>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</si>
  <si>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</si>
  <si>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</si>
  <si>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</si>
  <si>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</si>
  <si>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</si>
  <si>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</si>
  <si>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</si>
  <si>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</si>
  <si>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</si>
  <si>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</si>
  <si>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</si>
  <si>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</si>
  <si>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</si>
  <si>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</si>
  <si>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</si>
  <si>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</si>
  <si>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</si>
  <si>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</si>
  <si>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</si>
  <si>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</si>
  <si>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</si>
  <si>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</si>
  <si>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</si>
  <si>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</si>
  <si>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</si>
  <si>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</si>
  <si>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</si>
  <si>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</si>
  <si>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</si>
  <si>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</si>
  <si>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</si>
  <si>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</si>
  <si>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</si>
  <si>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</si>
  <si>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</si>
  <si>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</si>
  <si>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</si>
  <si>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</si>
  <si>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</si>
  <si>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</si>
  <si>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</si>
  <si>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</si>
  <si>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</si>
  <si>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</si>
  <si>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</si>
  <si>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</si>
  <si>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</si>
  <si>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</si>
  <si>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</si>
  <si>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</si>
  <si>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</si>
  <si>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</si>
  <si>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</si>
  <si>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</si>
  <si>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</si>
  <si>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</si>
  <si>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</si>
  <si>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</si>
  <si>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</si>
  <si>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</si>
  <si>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</si>
  <si>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</si>
  <si>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</si>
  <si>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</si>
  <si>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</si>
  <si>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</si>
  <si>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</si>
  <si>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</si>
  <si>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</si>
  <si>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</si>
  <si>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</si>
  <si>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</si>
  <si>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</si>
  <si>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</si>
  <si>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</si>
  <si>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</si>
  <si>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</si>
  <si>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</si>
  <si>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</si>
  <si>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</si>
  <si>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</si>
  <si>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</si>
  <si>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</si>
  <si>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</si>
  <si>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</si>
  <si>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</si>
  <si>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</si>
  <si>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</si>
  <si>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</si>
  <si>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</si>
  <si>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</si>
  <si>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</si>
  <si>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</si>
  <si>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</si>
  <si>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</si>
  <si>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</si>
  <si>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</si>
  <si>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</si>
  <si>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</si>
  <si>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</si>
  <si>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</si>
  <si>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</si>
  <si>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</si>
  <si>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</si>
  <si>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</si>
  <si>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</si>
  <si>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</si>
  <si>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</si>
  <si>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</si>
  <si>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</si>
  <si>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</si>
  <si>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</si>
  <si>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</si>
  <si>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</si>
  <si>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</si>
  <si>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</si>
  <si>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</si>
  <si>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</si>
  <si>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</si>
  <si>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</si>
  <si>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</si>
  <si>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</si>
  <si>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</si>
  <si>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</si>
  <si>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</si>
  <si>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</si>
  <si>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</si>
  <si>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</si>
  <si>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</si>
  <si>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</si>
  <si>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</si>
  <si>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</si>
  <si>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</si>
  <si>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</si>
  <si>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</si>
  <si>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</si>
  <si>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</si>
  <si>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</si>
  <si>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</si>
  <si>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</si>
  <si>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</si>
  <si>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</si>
  <si>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</si>
  <si>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</si>
  <si>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</si>
  <si>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</si>
  <si>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</si>
  <si>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</si>
  <si>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</si>
  <si>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</si>
  <si>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</si>
  <si>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</si>
  <si>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</si>
  <si>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</si>
  <si>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</si>
  <si>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</si>
  <si>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</si>
  <si>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</si>
  <si>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</si>
  <si>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</si>
  <si>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</si>
  <si>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</si>
  <si>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</si>
  <si>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</si>
  <si>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</si>
  <si>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</si>
  <si>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</si>
  <si>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</si>
  <si>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</si>
  <si>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</si>
  <si>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</si>
  <si>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</si>
  <si>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</si>
  <si>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</si>
  <si>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</si>
  <si>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</si>
  <si>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</si>
  <si>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</si>
  <si>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</si>
  <si>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</si>
  <si>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</si>
  <si>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</si>
  <si>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</si>
  <si>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</si>
  <si>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</si>
  <si>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</si>
  <si>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</si>
  <si>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</si>
  <si>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</si>
  <si>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</si>
  <si>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</si>
  <si>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</si>
  <si>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</si>
  <si>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</si>
  <si>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</si>
  <si>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</si>
  <si>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</si>
  <si>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</si>
  <si>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</si>
  <si>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</si>
  <si>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</si>
  <si>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</si>
  <si>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</si>
  <si>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</si>
  <si>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</si>
  <si>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</si>
  <si>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</si>
  <si>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</si>
  <si>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</si>
  <si>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</si>
  <si>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</si>
  <si>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</si>
  <si>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</si>
  <si>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</si>
  <si>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</si>
  <si>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</si>
  <si>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</si>
  <si>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</si>
  <si>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</si>
  <si>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</si>
  <si>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</si>
  <si>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</si>
  <si>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</si>
  <si>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</si>
  <si>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</si>
  <si>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</si>
  <si>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</si>
  <si>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</si>
  <si>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</si>
  <si>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</si>
  <si>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</si>
  <si>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</si>
  <si>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</si>
  <si>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</si>
  <si>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</si>
  <si>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</si>
  <si>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</si>
  <si>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</si>
  <si>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</si>
  <si>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</si>
  <si>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</si>
  <si>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</si>
  <si>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</si>
  <si>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</si>
  <si>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</si>
  <si>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</si>
  <si>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</si>
  <si>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</si>
  <si>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</si>
  <si>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</si>
  <si>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</si>
  <si>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</si>
  <si>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</si>
  <si>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</si>
  <si>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</si>
  <si>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</si>
  <si>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</si>
  <si>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</si>
  <si>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</si>
  <si>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</si>
  <si>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</si>
  <si>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</si>
  <si>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</si>
  <si>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</si>
  <si>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</si>
  <si>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</si>
  <si>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</si>
  <si>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</si>
  <si>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</si>
  <si>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</si>
  <si>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</si>
  <si>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</si>
  <si>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</si>
  <si>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</si>
  <si>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</si>
  <si>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</si>
  <si>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</si>
  <si>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</si>
  <si>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</si>
  <si>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</si>
  <si>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</si>
  <si>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</si>
  <si>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</si>
  <si>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</si>
  <si>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</si>
  <si>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</si>
  <si>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</si>
  <si>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</si>
  <si>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</si>
  <si>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</si>
  <si>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</si>
  <si>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</si>
  <si>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</si>
  <si>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</si>
  <si>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</si>
  <si>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</si>
  <si>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</si>
  <si>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</si>
  <si>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</si>
  <si>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</si>
  <si>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</si>
  <si>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</si>
  <si>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</si>
  <si>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</si>
  <si>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</si>
  <si>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</si>
  <si>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</si>
  <si>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</si>
  <si>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</si>
  <si>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</si>
  <si>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</si>
  <si>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</si>
  <si>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</si>
  <si>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</si>
  <si>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</si>
  <si>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</si>
  <si>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</si>
  <si>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</si>
  <si>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</si>
  <si>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</si>
  <si>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</si>
  <si>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</si>
  <si>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</si>
  <si>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</si>
  <si>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</si>
  <si>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</si>
  <si>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</si>
  <si>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</si>
  <si>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</si>
  <si>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</si>
  <si>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</si>
  <si>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</si>
  <si>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</si>
  <si>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</si>
  <si>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</si>
  <si>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</si>
  <si>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</si>
  <si>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</si>
  <si>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</si>
  <si>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</si>
  <si>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</si>
  <si>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</si>
  <si>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</si>
  <si>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</si>
  <si>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</si>
  <si>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</si>
  <si>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</si>
  <si>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</si>
  <si>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</si>
  <si>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</si>
  <si>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</si>
  <si>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</si>
  <si>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</si>
  <si>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</si>
  <si>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</si>
  <si>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</si>
  <si>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</si>
  <si>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</si>
  <si>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</si>
  <si>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</si>
  <si>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</si>
  <si>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</si>
  <si>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</si>
  <si>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</si>
  <si>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</si>
  <si>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</si>
  <si>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</si>
  <si>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</si>
  <si>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</si>
  <si>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</si>
  <si>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</si>
  <si>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</si>
  <si>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</si>
  <si>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</si>
  <si>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</si>
  <si>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</si>
  <si>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</si>
  <si>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</si>
  <si>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</si>
  <si>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</si>
  <si>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</si>
  <si>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</si>
  <si>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</si>
  <si>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</si>
  <si>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</si>
  <si>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</si>
  <si>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</si>
  <si>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</si>
  <si>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</si>
  <si>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</si>
  <si>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</si>
  <si>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</si>
  <si>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</si>
  <si>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</si>
  <si>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</si>
  <si>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</si>
  <si>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</si>
  <si>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</si>
  <si>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</si>
  <si>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</si>
  <si>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</si>
  <si>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</si>
  <si>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</si>
  <si>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</si>
  <si>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</si>
  <si>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</si>
  <si>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</si>
  <si>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</si>
  <si>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</si>
  <si>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</si>
  <si>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</si>
  <si>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</si>
  <si>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</si>
  <si>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</si>
  <si>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</si>
  <si>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</si>
  <si>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</si>
  <si>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</si>
  <si>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</si>
  <si>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</si>
  <si>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</si>
  <si>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</si>
  <si>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</si>
  <si>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</si>
  <si>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</si>
  <si>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</si>
  <si>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</si>
  <si>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</si>
  <si>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</si>
  <si>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</si>
  <si>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</si>
  <si>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</si>
  <si>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</si>
  <si>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</si>
  <si>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</si>
  <si>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</si>
  <si>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</si>
  <si>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</si>
  <si>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</si>
  <si>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</si>
  <si>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</si>
  <si>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</si>
  <si>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</si>
  <si>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</si>
  <si>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</si>
  <si>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</si>
  <si>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</si>
  <si>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</si>
  <si>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</si>
  <si>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</si>
  <si>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</si>
  <si>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</si>
  <si>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</si>
  <si>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</si>
  <si>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</si>
  <si>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</si>
  <si>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</si>
  <si>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</si>
  <si>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</si>
  <si>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</si>
  <si>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</si>
  <si>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</si>
  <si>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</si>
  <si>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</si>
  <si>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</si>
  <si>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</si>
  <si>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</si>
  <si>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</si>
  <si>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</si>
  <si>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</si>
  <si>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</si>
  <si>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</si>
  <si>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</si>
  <si>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</si>
  <si>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</si>
  <si>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</si>
  <si>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</si>
  <si>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</si>
  <si>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</si>
  <si>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</si>
  <si>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</si>
  <si>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</si>
  <si>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</si>
  <si>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</si>
  <si>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</si>
  <si>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</si>
  <si>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</si>
  <si>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</si>
  <si>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</si>
  <si>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</si>
  <si>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</si>
  <si>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</si>
  <si>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</si>
  <si>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</si>
  <si>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</si>
  <si>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</si>
  <si>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</si>
  <si>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</si>
  <si>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</si>
  <si>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</si>
  <si>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</si>
  <si>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</si>
  <si>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</si>
  <si>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</si>
  <si>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</si>
  <si>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</si>
  <si>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</si>
  <si>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</si>
  <si>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</si>
  <si>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</si>
  <si>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</si>
  <si>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</si>
  <si>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</si>
  <si>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</si>
  <si>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</si>
  <si>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</si>
  <si>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</si>
  <si>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</si>
  <si>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</si>
  <si>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</si>
  <si>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</si>
  <si>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</si>
  <si>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</si>
  <si>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</si>
  <si>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</si>
  <si>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</si>
  <si>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</si>
  <si>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</si>
  <si>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</si>
  <si>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</si>
  <si>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</si>
  <si>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</si>
  <si>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</si>
  <si>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</si>
  <si>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</si>
  <si>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</si>
  <si>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</si>
  <si>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</si>
  <si>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</si>
  <si>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</si>
  <si>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</si>
  <si>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</si>
  <si>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</si>
  <si>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</si>
  <si>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</si>
  <si>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</si>
  <si>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</si>
  <si>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</si>
  <si>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</si>
  <si>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</si>
  <si>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</si>
  <si>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</si>
  <si>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</si>
  <si>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</si>
  <si>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</si>
  <si>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</si>
  <si>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</si>
  <si>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</si>
  <si>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</si>
  <si>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</si>
  <si>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</si>
  <si>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</si>
  <si>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</si>
  <si>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</si>
  <si>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</si>
  <si>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</si>
  <si>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</si>
  <si>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</si>
  <si>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</si>
  <si>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</si>
  <si>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</si>
  <si>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</si>
  <si>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</si>
  <si>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</si>
  <si>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</si>
  <si>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</si>
  <si>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</si>
  <si>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</si>
  <si>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</si>
  <si>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</si>
  <si>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</si>
  <si>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</si>
  <si>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</si>
  <si>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</si>
  <si>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</si>
  <si>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</si>
  <si>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</si>
  <si>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</si>
  <si>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</si>
  <si>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</si>
  <si>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</si>
  <si>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</si>
  <si>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</si>
  <si>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</si>
  <si>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</si>
  <si>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</si>
  <si>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</si>
  <si>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</si>
  <si>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</si>
  <si>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</si>
  <si>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</si>
  <si>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</si>
  <si>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</si>
  <si>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</si>
  <si>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</si>
  <si>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</si>
  <si>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</si>
  <si>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</si>
  <si>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</si>
  <si>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</si>
  <si>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</si>
  <si>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</si>
  <si>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</si>
  <si>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</si>
  <si>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</si>
  <si>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</si>
  <si>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</si>
  <si>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</si>
  <si>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</si>
  <si>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</si>
  <si>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</si>
  <si>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</si>
  <si>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</si>
  <si>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</si>
  <si>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</si>
  <si>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</si>
  <si>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</si>
  <si>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</si>
  <si>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</si>
  <si>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</si>
  <si>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</si>
  <si>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</si>
  <si>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</si>
  <si>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</si>
  <si>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</si>
  <si>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</si>
  <si>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</si>
  <si>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</si>
  <si>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</si>
  <si>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</si>
  <si>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</si>
  <si>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</si>
  <si>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</si>
  <si>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</si>
  <si>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</si>
  <si>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</si>
  <si>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</si>
  <si>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</si>
  <si>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</si>
  <si>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</si>
  <si>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</si>
  <si>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</si>
  <si>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</si>
  <si>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</si>
  <si>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</si>
  <si>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</si>
  <si>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</si>
  <si>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</si>
  <si>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</si>
  <si>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</si>
  <si>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</si>
  <si>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</si>
  <si>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</si>
  <si>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</si>
  <si>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</si>
  <si>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</si>
  <si>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</si>
  <si>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</si>
  <si>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</si>
  <si>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</si>
  <si>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</si>
  <si>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</si>
  <si>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</si>
  <si>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</si>
  <si>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</si>
  <si>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</si>
  <si>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</si>
  <si>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</si>
  <si>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</si>
  <si>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</si>
  <si>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</si>
  <si>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</si>
  <si>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</si>
  <si>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</si>
  <si>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</si>
  <si>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</si>
  <si>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</si>
  <si>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</si>
  <si>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</si>
  <si>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</si>
  <si>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</si>
  <si>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</si>
  <si>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</si>
  <si>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</si>
  <si>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</si>
  <si>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</si>
  <si>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</si>
  <si>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</si>
  <si>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</si>
  <si>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</si>
  <si>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</si>
  <si>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</si>
  <si>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</si>
  <si>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</si>
  <si>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</si>
  <si>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</si>
  <si>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</si>
  <si>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</si>
  <si>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</si>
  <si>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</si>
  <si>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</si>
  <si>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</si>
  <si>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</si>
  <si>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</si>
  <si>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</si>
  <si>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</si>
  <si>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</si>
  <si>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</si>
  <si>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</si>
  <si>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</si>
  <si>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</si>
  <si>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</si>
  <si>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</si>
  <si>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</si>
  <si>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</si>
  <si>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</si>
  <si>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</si>
  <si>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</si>
  <si>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</si>
  <si>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</si>
  <si>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</si>
  <si>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</si>
  <si>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</si>
  <si>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</si>
  <si>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</si>
  <si>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</si>
  <si>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</si>
  <si>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</si>
  <si>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</si>
  <si>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</si>
  <si>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</si>
  <si>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</si>
  <si>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</si>
  <si>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</si>
  <si>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</si>
  <si>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</si>
  <si>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</si>
  <si>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</si>
  <si>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</si>
  <si>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</si>
  <si>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</si>
  <si>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</si>
  <si>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</si>
  <si>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</si>
  <si>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</si>
  <si>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</si>
  <si>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</si>
  <si>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</si>
  <si>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</si>
  <si>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</si>
  <si>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</si>
  <si>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</si>
  <si>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</si>
  <si>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</si>
  <si>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</si>
  <si>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</si>
  <si>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</si>
  <si>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</si>
  <si>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</si>
  <si>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</si>
  <si>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</si>
  <si>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</si>
  <si>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</si>
  <si>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</si>
  <si>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</si>
  <si>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</si>
  <si>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</si>
  <si>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</si>
  <si>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</si>
  <si>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</si>
  <si>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</si>
  <si>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</si>
  <si>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</si>
  <si>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</si>
  <si>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</si>
  <si>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</si>
  <si>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</si>
  <si>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</si>
  <si>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</si>
  <si>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</si>
  <si>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</si>
  <si>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</si>
  <si>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</si>
  <si>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</si>
  <si>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</si>
  <si>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</si>
  <si>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</si>
  <si>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</si>
  <si>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</si>
  <si>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</si>
  <si>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</si>
  <si>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</si>
  <si>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</si>
  <si>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</si>
  <si>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</si>
  <si>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</si>
  <si>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</si>
  <si>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</si>
  <si>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</si>
  <si>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</si>
  <si>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</si>
  <si>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</si>
  <si>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</si>
  <si>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</si>
  <si>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</si>
  <si>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</si>
  <si>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</si>
  <si>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</si>
  <si>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</si>
  <si>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</si>
  <si>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</si>
  <si>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</si>
  <si>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</si>
  <si>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</si>
  <si>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</si>
  <si>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</si>
  <si>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</si>
  <si>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</si>
  <si>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</si>
  <si>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</si>
  <si>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</si>
  <si>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</si>
  <si>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</si>
  <si>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</si>
  <si>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</si>
  <si>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</si>
  <si>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</si>
  <si>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</si>
  <si>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</si>
  <si>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</si>
  <si>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</si>
  <si>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</si>
  <si>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</si>
  <si>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</si>
  <si>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</si>
  <si>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</si>
  <si>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</si>
  <si>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</si>
  <si>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</si>
  <si>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</si>
  <si>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</si>
  <si>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</si>
  <si>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</si>
  <si>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</si>
  <si>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</si>
  <si>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</si>
  <si>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</si>
  <si>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</si>
  <si>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</si>
  <si>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</si>
  <si>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</si>
  <si>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</si>
  <si>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</si>
  <si>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</si>
  <si>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</si>
  <si>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</si>
  <si>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</si>
  <si>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</si>
  <si>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</si>
  <si>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</si>
  <si>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</si>
  <si>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</si>
  <si>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</si>
  <si>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</si>
  <si>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</si>
  <si>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</si>
  <si>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</si>
  <si>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</si>
  <si>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</si>
  <si>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</si>
  <si>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</si>
  <si>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</si>
  <si>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</si>
  <si>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</si>
  <si>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</si>
  <si>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</si>
  <si>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</si>
  <si>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</si>
  <si>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</si>
  <si>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</si>
  <si>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</si>
  <si>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</si>
  <si>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</si>
  <si>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</si>
  <si>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</si>
  <si>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</si>
  <si>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</si>
  <si>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</si>
  <si>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</si>
  <si>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</si>
  <si>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</si>
  <si>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</si>
  <si>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</si>
  <si>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</si>
  <si>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</si>
  <si>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</si>
  <si>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</si>
  <si>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</si>
  <si>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</si>
  <si>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</si>
  <si>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</si>
  <si>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</si>
  <si>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</si>
  <si>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</si>
  <si>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</si>
  <si>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</si>
  <si>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</si>
  <si>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</si>
  <si>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</si>
  <si>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</si>
  <si>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</si>
  <si>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</si>
  <si>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</si>
  <si>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</si>
  <si>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</si>
  <si>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</si>
  <si>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</si>
  <si>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</si>
  <si>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</si>
  <si>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</si>
  <si>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</si>
  <si>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</si>
  <si>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</si>
  <si>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</si>
  <si>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</si>
  <si>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</si>
  <si>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</si>
  <si>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</si>
  <si>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</si>
  <si>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</si>
  <si>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</si>
  <si>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</si>
  <si>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</si>
  <si>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</si>
  <si>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</si>
  <si>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</si>
  <si>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</si>
  <si>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</si>
  <si>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</si>
  <si>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</si>
  <si>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</si>
  <si>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</si>
  <si>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</si>
  <si>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</si>
  <si>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</si>
  <si>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</si>
  <si>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</si>
  <si>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</si>
  <si>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</si>
  <si>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</si>
  <si>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</si>
  <si>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</si>
  <si>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</si>
  <si>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</si>
  <si>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</si>
  <si>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</si>
  <si>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</si>
  <si>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</si>
  <si>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</si>
  <si>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</si>
  <si>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</si>
  <si>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</si>
  <si>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</si>
  <si>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</si>
  <si>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</si>
  <si>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</si>
  <si>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</si>
  <si>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</si>
  <si>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</si>
  <si>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</si>
  <si>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</si>
  <si>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</si>
  <si>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</si>
  <si>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</si>
  <si>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</si>
  <si>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</si>
  <si>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</si>
  <si>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</si>
  <si>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</si>
  <si>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</si>
  <si>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</si>
  <si>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</si>
  <si>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</si>
  <si>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</si>
  <si>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</si>
  <si>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</si>
  <si>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</si>
  <si>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</si>
  <si>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</si>
  <si>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</si>
  <si>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</si>
  <si>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</si>
  <si>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</si>
  <si>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</si>
  <si>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</si>
  <si>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</si>
  <si>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</si>
  <si>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</si>
  <si>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</si>
  <si>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</si>
  <si>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</si>
  <si>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</si>
  <si>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</si>
  <si>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</si>
  <si>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</si>
  <si>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</si>
  <si>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</si>
  <si>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</si>
  <si>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</si>
  <si>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</si>
  <si>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</si>
  <si>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</si>
  <si>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</si>
  <si>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</si>
  <si>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</si>
  <si>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</si>
  <si>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</si>
  <si>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</si>
  <si>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</si>
  <si>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</si>
  <si>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</si>
  <si>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</si>
  <si>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</si>
  <si>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</si>
  <si>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</si>
  <si>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</si>
  <si>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</si>
  <si>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</si>
  <si>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</si>
  <si>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</si>
  <si>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</si>
  <si>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</si>
  <si>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</si>
  <si>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</si>
  <si>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</si>
  <si>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</si>
  <si>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</si>
  <si>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</si>
  <si>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</si>
  <si>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</si>
  <si>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</si>
  <si>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</si>
  <si>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</si>
  <si>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</si>
  <si>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</si>
  <si>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</si>
  <si>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</si>
  <si>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</si>
  <si>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</si>
  <si>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</si>
  <si>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</si>
  <si>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</si>
  <si>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</si>
  <si>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</si>
  <si>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</si>
  <si>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</si>
  <si>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</si>
  <si>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</si>
  <si>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</si>
  <si>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</si>
  <si>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</si>
  <si>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</si>
  <si>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</si>
  <si>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</si>
  <si>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</si>
  <si>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</si>
  <si>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</si>
  <si>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</si>
  <si>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</si>
  <si>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</si>
  <si>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</si>
  <si>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</si>
  <si>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</si>
  <si>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</si>
  <si>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</si>
  <si>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</si>
  <si>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</si>
  <si>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</si>
  <si>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</si>
  <si>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</si>
  <si>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</si>
  <si>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</si>
  <si>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</si>
  <si>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</si>
  <si>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</si>
  <si>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</si>
  <si>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</si>
  <si>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</si>
  <si>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</si>
  <si>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</si>
  <si>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</si>
  <si>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</si>
  <si>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</si>
  <si>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</si>
  <si>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</si>
  <si>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</si>
  <si>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</si>
  <si>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</si>
  <si>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</si>
  <si>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</si>
  <si>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</si>
  <si>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</si>
  <si>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</si>
  <si>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</si>
  <si>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</si>
  <si>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</si>
  <si>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</si>
  <si>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</si>
  <si>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</si>
  <si>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</si>
  <si>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</si>
  <si>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</si>
  <si>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</si>
  <si>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</si>
  <si>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</si>
  <si>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</si>
  <si>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</si>
  <si>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</si>
  <si>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</si>
  <si>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</si>
  <si>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</si>
  <si>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</si>
  <si>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</si>
  <si>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</si>
  <si>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</si>
  <si>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</si>
  <si>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</si>
  <si>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</si>
  <si>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</si>
  <si>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</si>
  <si>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</si>
  <si>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</si>
  <si>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</si>
  <si>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</si>
  <si>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</si>
  <si>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</si>
  <si>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</si>
  <si>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</si>
  <si>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</si>
  <si>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</si>
  <si>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</si>
  <si>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</si>
  <si>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</si>
  <si>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</si>
  <si>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</si>
  <si>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</si>
  <si>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</si>
  <si>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</si>
  <si>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</si>
  <si>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</si>
  <si>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</si>
  <si>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</si>
  <si>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</si>
  <si>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</si>
  <si>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</si>
  <si>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</si>
  <si>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</si>
  <si>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</si>
  <si>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</si>
  <si>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</si>
  <si>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</si>
  <si>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</si>
  <si>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</si>
  <si>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</si>
  <si>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</si>
  <si>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</si>
  <si>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</si>
  <si>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</si>
  <si>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</si>
  <si>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</si>
  <si>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</si>
  <si>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</si>
  <si>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</si>
  <si>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</si>
  <si>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</si>
  <si>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</si>
  <si>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</si>
  <si>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</si>
  <si>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</si>
  <si>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</si>
  <si>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</si>
  <si>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</si>
  <si>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</si>
  <si>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</si>
  <si>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</si>
  <si>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</si>
  <si>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</si>
  <si>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</si>
  <si>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</si>
  <si>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</si>
  <si>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</si>
  <si>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</si>
  <si>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</si>
  <si>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</si>
  <si>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</si>
  <si>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</si>
  <si>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</si>
  <si>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</si>
  <si>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</si>
  <si>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</si>
  <si>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</si>
  <si>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</si>
  <si>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</si>
  <si>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</si>
  <si>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</si>
  <si>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</si>
  <si>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</si>
  <si>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</si>
  <si>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</si>
  <si>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</si>
  <si>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</si>
  <si>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</si>
  <si>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</si>
  <si>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</si>
  <si>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</si>
  <si>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</si>
  <si>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</si>
  <si>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</si>
  <si>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</si>
  <si>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</si>
  <si>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</si>
  <si>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</si>
  <si>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</si>
  <si>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</si>
  <si>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</si>
  <si>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</si>
  <si>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</si>
  <si>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</si>
  <si>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</si>
  <si>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</si>
  <si>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</si>
  <si>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</si>
  <si>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</si>
  <si>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</si>
  <si>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</si>
  <si>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</si>
  <si>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</si>
  <si>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</si>
  <si>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</si>
  <si>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</si>
  <si>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</si>
  <si>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</si>
  <si>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</si>
  <si>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</si>
  <si>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</si>
  <si>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</si>
  <si>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</si>
  <si>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</si>
  <si>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</si>
  <si>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</si>
  <si>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</si>
  <si>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</si>
  <si>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</si>
  <si>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</si>
  <si>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</si>
  <si>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</si>
  <si>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</si>
  <si>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</si>
  <si>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</si>
  <si>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</si>
  <si>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</si>
  <si>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</si>
  <si>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</si>
  <si>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</si>
  <si>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</si>
  <si>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</si>
  <si>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</si>
  <si>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</si>
  <si>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</si>
  <si>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</si>
  <si>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</si>
  <si>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</si>
  <si>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</si>
  <si>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</si>
  <si>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</si>
  <si>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</si>
  <si>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</si>
  <si>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</si>
  <si>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</si>
  <si>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</si>
  <si>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</si>
  <si>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</si>
  <si>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</si>
  <si>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</si>
  <si>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</si>
  <si>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</si>
  <si>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</si>
  <si>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</si>
  <si>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</si>
  <si>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</si>
  <si>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</si>
  <si>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</si>
  <si>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</si>
  <si>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</si>
  <si>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</si>
  <si>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</si>
  <si>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</si>
  <si>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</si>
  <si>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</si>
  <si>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</si>
  <si>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</si>
  <si>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</si>
  <si>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</si>
  <si>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</si>
  <si>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</si>
  <si>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</si>
  <si>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</si>
  <si>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</si>
  <si>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</si>
  <si>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</si>
  <si>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</si>
  <si>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</si>
  <si>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</si>
  <si>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</si>
  <si>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</si>
  <si>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</si>
  <si>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</si>
  <si>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</si>
  <si>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</si>
  <si>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</si>
  <si>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</si>
  <si>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</si>
  <si>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</si>
  <si>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</si>
  <si>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</si>
  <si>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</si>
  <si>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</si>
  <si>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</si>
  <si>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</si>
  <si>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</si>
  <si>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</si>
  <si>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</si>
  <si>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</si>
  <si>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</si>
  <si>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</si>
  <si>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</si>
  <si>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</si>
  <si>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</si>
  <si>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</si>
  <si>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</si>
  <si>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</si>
  <si>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</si>
  <si>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</si>
  <si>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</si>
  <si>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</si>
  <si>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</si>
  <si>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</si>
  <si>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</si>
  <si>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</si>
  <si>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</si>
  <si>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</si>
  <si>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</si>
  <si>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</si>
  <si>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</si>
  <si>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</si>
  <si>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</si>
  <si>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</si>
  <si>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</si>
  <si>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</si>
  <si>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</si>
  <si>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</si>
  <si>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</si>
  <si>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</si>
  <si>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</si>
  <si>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</si>
  <si>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</si>
  <si>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</si>
  <si>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</si>
  <si>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</si>
  <si>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</si>
  <si>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</si>
  <si>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</si>
  <si>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</si>
  <si>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</si>
  <si>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</si>
  <si>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</si>
  <si>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</si>
  <si>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</si>
  <si>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</si>
  <si>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</si>
  <si>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</si>
  <si>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</si>
  <si>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</si>
  <si>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</si>
  <si>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</si>
  <si>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</si>
  <si>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</si>
  <si>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</si>
  <si>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</si>
  <si>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</si>
  <si>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</si>
  <si>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</si>
  <si>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</si>
  <si>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</si>
  <si>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</si>
  <si>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</si>
  <si>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</si>
  <si>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</si>
  <si>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</si>
  <si>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</si>
  <si>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</si>
  <si>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</si>
  <si>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</si>
  <si>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</si>
  <si>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</si>
  <si>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</si>
  <si>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</si>
  <si>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</si>
  <si>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</si>
  <si>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</si>
  <si>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</si>
  <si>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</si>
  <si>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</si>
  <si>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</si>
  <si>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</si>
  <si>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</si>
  <si>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</si>
  <si>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</si>
  <si>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</si>
  <si>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</si>
  <si>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</si>
  <si>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</si>
  <si>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</si>
  <si>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</si>
  <si>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</si>
  <si>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</si>
  <si>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</si>
  <si>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</si>
  <si>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</si>
  <si>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</si>
  <si>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</si>
  <si>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</si>
  <si>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</si>
  <si>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</si>
  <si>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</si>
  <si>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</si>
  <si>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</si>
  <si>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</si>
  <si>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</si>
  <si>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</si>
  <si>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</si>
  <si>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</si>
  <si>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</si>
  <si>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</si>
  <si>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</si>
  <si>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</si>
  <si>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</si>
  <si>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</si>
  <si>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</si>
  <si>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</si>
  <si>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</si>
  <si>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</si>
  <si>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</si>
  <si>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</si>
  <si>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</si>
  <si>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</si>
  <si>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</si>
  <si>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</si>
  <si>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</si>
  <si>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</si>
  <si>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</si>
  <si>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</si>
  <si>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</si>
  <si>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</si>
  <si>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</si>
  <si>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</si>
  <si>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</si>
  <si>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</si>
  <si>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</si>
  <si>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</si>
  <si>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</si>
  <si>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</si>
  <si>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</si>
  <si>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</si>
  <si>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</si>
  <si>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</si>
  <si>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</si>
  <si>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</si>
  <si>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</si>
  <si>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</si>
  <si>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</si>
  <si>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</si>
  <si>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</si>
  <si>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</si>
  <si>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</si>
  <si>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</si>
  <si>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</si>
  <si>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</si>
  <si>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</si>
  <si>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</si>
  <si>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</si>
  <si>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</si>
  <si>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</si>
  <si>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</si>
  <si>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</si>
  <si>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</si>
  <si>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</si>
  <si>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</si>
  <si>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</si>
  <si>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</si>
  <si>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</si>
  <si>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</si>
  <si>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</si>
  <si>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</si>
  <si>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</si>
  <si>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</si>
  <si>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</si>
  <si>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</si>
  <si>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</si>
  <si>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</si>
  <si>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</si>
  <si>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</si>
  <si>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</si>
  <si>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</si>
  <si>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</si>
  <si>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</si>
  <si>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</si>
  <si>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</si>
  <si>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</si>
  <si>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</si>
  <si>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</si>
  <si>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</si>
  <si>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</si>
  <si>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</si>
  <si>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</si>
  <si>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</si>
  <si>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</si>
  <si>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</si>
  <si>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</si>
  <si>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</si>
  <si>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</si>
  <si>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</si>
  <si>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</si>
  <si>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</si>
  <si>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</si>
  <si>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</si>
  <si>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</si>
  <si>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</si>
  <si>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</si>
  <si>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</si>
  <si>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</si>
  <si>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</si>
  <si>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</si>
  <si>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</si>
  <si>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</si>
  <si>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</si>
  <si>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</si>
  <si>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</si>
  <si>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</si>
  <si>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</si>
  <si>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</si>
  <si>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</si>
  <si>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</si>
  <si>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</si>
  <si>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</si>
  <si>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</si>
  <si>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</si>
  <si>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</si>
  <si>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</si>
  <si>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</si>
  <si>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</si>
  <si>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</si>
  <si>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</si>
  <si>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</si>
  <si>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</si>
  <si>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</si>
  <si>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</si>
  <si>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</si>
  <si>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</si>
  <si>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</si>
  <si>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</si>
  <si>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</si>
  <si>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</si>
  <si>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</si>
  <si>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</si>
  <si>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</si>
  <si>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</si>
  <si>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</si>
  <si>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</si>
  <si>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</si>
  <si>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</si>
  <si>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</si>
  <si>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</si>
  <si>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</si>
  <si>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</si>
  <si>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</si>
  <si>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</si>
  <si>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</si>
  <si>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</si>
  <si>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</si>
  <si>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</si>
  <si>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</si>
  <si>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</si>
  <si>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</si>
  <si>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</si>
  <si>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</si>
  <si>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</si>
  <si>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</si>
  <si>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</si>
  <si>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</si>
  <si>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</si>
  <si>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</si>
  <si>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</si>
  <si>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</si>
  <si>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</si>
  <si>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</si>
  <si>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</si>
  <si>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</si>
  <si>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</si>
  <si>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</si>
  <si>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</si>
  <si>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</si>
  <si>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</si>
  <si>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</si>
  <si>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</si>
  <si>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</si>
  <si>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</si>
  <si>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</si>
  <si>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</si>
  <si>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</si>
  <si>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</si>
  <si>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</si>
  <si>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</si>
  <si>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</si>
  <si>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</si>
  <si>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</si>
  <si>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</si>
  <si>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</si>
  <si>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</si>
  <si>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</si>
  <si>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</si>
  <si>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</si>
  <si>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</si>
  <si>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</si>
  <si>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</si>
  <si>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</si>
  <si>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</si>
  <si>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</si>
  <si>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</si>
  <si>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</si>
  <si>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</si>
  <si>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</si>
  <si>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</si>
  <si>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</si>
  <si>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</si>
  <si>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</si>
  <si>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</si>
  <si>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</si>
  <si>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</si>
  <si>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</si>
  <si>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</si>
  <si>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</si>
  <si>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</si>
  <si>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</si>
  <si>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</si>
  <si>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</si>
  <si>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</si>
  <si>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</si>
  <si>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</si>
  <si>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</si>
  <si>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</si>
  <si>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</si>
  <si>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</si>
  <si>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</si>
  <si>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</si>
  <si>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</si>
  <si>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</si>
  <si>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</si>
  <si>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</si>
  <si>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</si>
  <si>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</si>
  <si>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</si>
  <si>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</si>
  <si>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</si>
  <si>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</si>
  <si>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</si>
  <si>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</si>
  <si>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</si>
  <si>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</si>
  <si>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</si>
  <si>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</si>
  <si>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</si>
  <si>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</si>
  <si>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</si>
  <si>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</si>
  <si>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</si>
  <si>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</si>
  <si>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</si>
  <si>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</si>
  <si>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</si>
  <si>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</si>
  <si>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</si>
  <si>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</si>
  <si>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</si>
  <si>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</si>
  <si>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</si>
  <si>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</si>
  <si>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</si>
  <si>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</si>
  <si>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</si>
  <si>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</si>
  <si>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</si>
  <si>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</si>
  <si>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</si>
  <si>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</si>
  <si>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</si>
  <si>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</si>
  <si>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</si>
  <si>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</si>
  <si>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</si>
  <si>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</si>
  <si>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</si>
  <si>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</si>
  <si>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</si>
  <si>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</si>
  <si>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</si>
  <si>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</si>
  <si>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</si>
  <si>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</si>
  <si>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</si>
  <si>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</si>
  <si>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</si>
  <si>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</si>
  <si>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</si>
  <si>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</si>
  <si>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</si>
  <si>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</si>
  <si>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</si>
  <si>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</si>
  <si>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</si>
  <si>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</si>
  <si>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</si>
  <si>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</si>
  <si>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</si>
  <si>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</si>
  <si>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</si>
  <si>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</si>
  <si>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</si>
  <si>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</si>
  <si>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</si>
  <si>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</si>
  <si>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</si>
  <si>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</si>
  <si>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</si>
  <si>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</si>
  <si>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</si>
  <si>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</si>
  <si>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</si>
  <si>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</si>
  <si>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</si>
  <si>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</si>
  <si>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</si>
  <si>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</si>
  <si>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</si>
  <si>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</si>
  <si>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</si>
  <si>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</si>
  <si>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</si>
  <si>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</si>
  <si>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</si>
  <si>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</si>
  <si>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</si>
  <si>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</si>
  <si>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</si>
  <si>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</si>
  <si>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</si>
  <si>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</si>
  <si>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</si>
  <si>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</si>
  <si>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</si>
  <si>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</si>
  <si>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</si>
  <si>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</si>
  <si>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</si>
  <si>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</si>
  <si>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</si>
  <si>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</si>
  <si>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</si>
  <si>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</si>
  <si>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</si>
  <si>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</si>
  <si>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</si>
  <si>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</si>
  <si>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</si>
  <si>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</si>
  <si>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</si>
  <si>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</si>
  <si>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</si>
  <si>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</si>
  <si>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</si>
  <si>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</si>
  <si>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</si>
  <si>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</si>
  <si>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</si>
  <si>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</si>
  <si>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</si>
  <si>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</si>
  <si>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</si>
  <si>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</si>
  <si>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</si>
  <si>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</si>
  <si>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</si>
  <si>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</si>
  <si>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</si>
  <si>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</si>
  <si>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</si>
  <si>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</si>
  <si>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</si>
  <si>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</si>
  <si>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</si>
  <si>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</si>
  <si>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</si>
  <si>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</si>
  <si>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</si>
  <si>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</si>
  <si>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</si>
  <si>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</si>
  <si>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</si>
  <si>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</si>
  <si>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</si>
  <si>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</si>
  <si>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</si>
  <si>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</si>
  <si>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</si>
  <si>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</si>
  <si>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</si>
  <si>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</si>
  <si>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</si>
  <si>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</si>
  <si>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</si>
  <si>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</si>
  <si>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</si>
  <si>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</si>
  <si>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</si>
  <si>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</si>
  <si>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</si>
  <si>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</si>
  <si>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</si>
  <si>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</si>
  <si>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</si>
  <si>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</si>
  <si>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</si>
  <si>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</si>
  <si>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</si>
  <si>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</si>
  <si>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</si>
  <si>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</si>
  <si>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</si>
  <si>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</si>
  <si>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</si>
  <si>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</si>
  <si>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</si>
  <si>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</si>
  <si>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</si>
  <si>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</si>
  <si>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</si>
  <si>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</si>
  <si>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</si>
  <si>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</si>
  <si>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</si>
  <si>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</si>
  <si>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</si>
  <si>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</si>
  <si>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</si>
  <si>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</si>
  <si>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</si>
  <si>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</si>
  <si>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</si>
  <si>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</si>
  <si>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</si>
  <si>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</si>
  <si>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</si>
  <si>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</si>
  <si>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</si>
  <si>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</si>
  <si>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</si>
  <si>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</si>
  <si>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</si>
  <si>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</si>
  <si>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</si>
  <si>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</si>
  <si>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</si>
  <si>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</si>
  <si>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</si>
  <si>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</si>
  <si>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</si>
  <si>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</si>
  <si>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</si>
  <si>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</si>
  <si>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</si>
  <si>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</si>
  <si>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</si>
  <si>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</si>
  <si>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</si>
  <si>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</si>
  <si>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</si>
  <si>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</si>
  <si>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</si>
  <si>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</si>
  <si>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</si>
  <si>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</si>
  <si>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</si>
  <si>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</si>
  <si>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</si>
  <si>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</si>
  <si>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</si>
  <si>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</si>
  <si>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</si>
  <si>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</si>
  <si>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</si>
  <si>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</si>
  <si>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</si>
  <si>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</si>
  <si>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</si>
  <si>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</si>
  <si>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</si>
  <si>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</si>
  <si>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</si>
  <si>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</si>
  <si>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</si>
  <si>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</si>
  <si>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</si>
  <si>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</si>
  <si>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</si>
  <si>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</si>
  <si>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</si>
  <si>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</si>
  <si>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</si>
  <si>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</si>
  <si>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</si>
  <si>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</si>
  <si>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</si>
  <si>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</si>
  <si>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</si>
  <si>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</si>
  <si>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</si>
  <si>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</si>
  <si>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</si>
  <si>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</si>
  <si>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</si>
  <si>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</si>
  <si>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</si>
  <si>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</si>
  <si>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</si>
  <si>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</si>
  <si>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</si>
  <si>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</si>
  <si>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</si>
  <si>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</si>
  <si>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</si>
  <si>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</si>
  <si>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</si>
  <si>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</si>
  <si>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</si>
  <si>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</si>
  <si>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</si>
  <si>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</si>
  <si>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</si>
  <si>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</si>
  <si>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</si>
  <si>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</si>
  <si>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</si>
  <si>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</si>
  <si>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</si>
  <si>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</si>
  <si>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</si>
  <si>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</si>
  <si>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</si>
  <si>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</si>
  <si>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</si>
  <si>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</si>
  <si>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</si>
  <si>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</si>
  <si>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</si>
  <si>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</si>
  <si>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</si>
  <si>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</si>
  <si>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</si>
  <si>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</si>
  <si>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</si>
  <si>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</si>
  <si>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</si>
  <si>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</si>
  <si>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</si>
  <si>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</si>
  <si>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</si>
  <si>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</si>
  <si>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</si>
  <si>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</si>
  <si>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</si>
  <si>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</si>
  <si>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</si>
  <si>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</si>
  <si>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</si>
  <si>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</si>
  <si>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</si>
  <si>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</si>
  <si>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</si>
  <si>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</si>
  <si>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</si>
  <si>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</si>
  <si>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</si>
  <si>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</si>
  <si>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</si>
  <si>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</si>
  <si>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</si>
  <si>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</si>
  <si>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</si>
  <si>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</si>
  <si>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</si>
  <si>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</si>
  <si>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</si>
  <si>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</si>
  <si>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</si>
  <si>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</si>
  <si>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</si>
  <si>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</si>
  <si>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</si>
  <si>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</si>
  <si>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</si>
  <si>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</si>
  <si>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</si>
  <si>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</si>
  <si>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</si>
  <si>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</si>
  <si>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</si>
  <si>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</si>
  <si>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</si>
  <si>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</si>
  <si>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</si>
  <si>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</si>
  <si>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</si>
  <si>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</si>
  <si>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</si>
  <si>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</si>
  <si>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</si>
  <si>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</si>
  <si>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</si>
  <si>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</si>
  <si>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</si>
  <si>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</si>
  <si>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</si>
  <si>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</si>
  <si>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</si>
  <si>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</si>
  <si>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</si>
  <si>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</si>
  <si>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</si>
  <si>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</si>
  <si>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</si>
  <si>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</si>
  <si>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</si>
  <si>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</si>
  <si>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</si>
  <si>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</si>
  <si>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</si>
  <si>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</si>
  <si>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</si>
  <si>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</si>
  <si>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</si>
  <si>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</si>
  <si>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</si>
  <si>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</si>
  <si>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</si>
  <si>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</si>
  <si>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</si>
  <si>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</si>
  <si>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</si>
  <si>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</si>
  <si>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</si>
  <si>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</si>
  <si>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</si>
  <si>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</si>
  <si>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</si>
  <si>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</si>
  <si>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</si>
  <si>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</si>
  <si>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</si>
  <si>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</si>
  <si>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</si>
  <si>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</si>
  <si>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</si>
  <si>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</si>
  <si>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</si>
  <si>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</si>
  <si>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</si>
  <si>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</si>
  <si>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</si>
  <si>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</si>
  <si>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</si>
  <si>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</si>
  <si>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</si>
  <si>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</si>
  <si>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</si>
  <si>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</si>
  <si>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</si>
  <si>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</si>
  <si>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</si>
  <si>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</si>
  <si>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</si>
  <si>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</si>
  <si>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</si>
  <si>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</si>
  <si>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</si>
  <si>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</si>
  <si>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</si>
  <si>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</si>
  <si>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</si>
  <si>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</si>
  <si>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</si>
  <si>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</si>
  <si>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</si>
  <si>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</si>
  <si>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</si>
  <si>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</si>
  <si>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</si>
  <si>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</si>
  <si>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</si>
  <si>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</si>
  <si>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</si>
  <si>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</si>
  <si>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</si>
  <si>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</si>
  <si>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</si>
  <si>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</si>
  <si>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</si>
  <si>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</si>
  <si>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</si>
  <si>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</si>
  <si>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</si>
  <si>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</si>
  <si>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</si>
  <si>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</si>
  <si>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</si>
  <si>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</si>
  <si>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</si>
  <si>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</si>
  <si>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</si>
  <si>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</si>
  <si>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</si>
  <si>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</si>
  <si>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</si>
  <si>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</si>
  <si>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</si>
  <si>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</si>
  <si>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</si>
  <si>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</si>
  <si>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</si>
  <si>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</si>
  <si>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</si>
  <si>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</si>
  <si>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</si>
  <si>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</si>
  <si>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</si>
  <si>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</si>
  <si>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</si>
  <si>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</si>
  <si>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</si>
  <si>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</si>
  <si>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</si>
  <si>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</si>
  <si>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</si>
  <si>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</si>
  <si>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</si>
  <si>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</si>
  <si>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</si>
  <si>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</si>
  <si>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</si>
  <si>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</si>
  <si>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</si>
  <si>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</si>
  <si>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</si>
  <si>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</si>
  <si>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</si>
  <si>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</si>
  <si>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</si>
  <si>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</si>
  <si>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</si>
  <si>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</si>
  <si>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</si>
  <si>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</si>
  <si>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</si>
  <si>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</si>
  <si>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</si>
  <si>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</si>
  <si>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</si>
  <si>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</si>
  <si>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</si>
  <si>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</si>
  <si>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</si>
  <si>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</si>
  <si>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</si>
  <si>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</si>
  <si>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</si>
  <si>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</si>
  <si>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</si>
  <si>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</si>
  <si>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</si>
  <si>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</si>
  <si>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</si>
  <si>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</si>
  <si>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</si>
  <si>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</si>
  <si>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</si>
  <si>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</si>
  <si>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</si>
  <si>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</si>
  <si>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</si>
  <si>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</si>
  <si>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</si>
  <si>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</si>
  <si>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</si>
  <si>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</si>
  <si>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</si>
  <si>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</si>
  <si>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</si>
  <si>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</si>
  <si>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</si>
  <si>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</si>
  <si>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</si>
  <si>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</si>
  <si>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</si>
  <si>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</si>
  <si>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</si>
  <si>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</si>
  <si>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</si>
  <si>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</si>
  <si>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</si>
  <si>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</si>
  <si>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</si>
  <si>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</si>
  <si>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</si>
  <si>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</si>
  <si>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</si>
  <si>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</si>
  <si>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</si>
  <si>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</si>
  <si>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</si>
  <si>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</si>
  <si>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</si>
  <si>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</si>
  <si>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</si>
  <si>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</si>
  <si>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</si>
  <si>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</si>
  <si>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</si>
  <si>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</si>
  <si>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</si>
  <si>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</si>
  <si>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</si>
  <si>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</si>
  <si>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</si>
  <si>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</si>
  <si>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</si>
  <si>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</si>
  <si>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</si>
  <si>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</si>
  <si>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</si>
  <si>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</si>
  <si>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</si>
  <si>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</si>
  <si>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</si>
  <si>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</si>
  <si>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</si>
  <si>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</si>
  <si>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</si>
  <si>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</si>
  <si>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</si>
  <si>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</si>
  <si>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</si>
  <si>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</si>
  <si>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</si>
  <si>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</si>
  <si>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</si>
  <si>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</si>
  <si>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</si>
  <si>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</si>
  <si>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</si>
  <si>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</si>
  <si>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</si>
  <si>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</si>
  <si>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</si>
  <si>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</si>
  <si>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</si>
  <si>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</si>
  <si>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</si>
  <si>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</si>
  <si>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</si>
  <si>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</si>
  <si>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</si>
  <si>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</si>
  <si>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</si>
  <si>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</si>
  <si>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</si>
  <si>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</si>
  <si>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</si>
  <si>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</si>
  <si>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</si>
  <si>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</si>
  <si>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</si>
  <si>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</si>
  <si>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</si>
  <si>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</si>
  <si>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</si>
  <si>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</si>
  <si>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</si>
  <si>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</si>
  <si>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</si>
  <si>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</si>
  <si>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</si>
  <si>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</si>
  <si>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</si>
  <si>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</si>
  <si>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</si>
  <si>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</si>
  <si>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</si>
  <si>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</si>
  <si>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</si>
  <si>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</si>
  <si>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</si>
  <si>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</si>
  <si>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</si>
  <si>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</si>
  <si>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</si>
  <si>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</si>
  <si>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</si>
  <si>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</si>
  <si>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</si>
  <si>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</si>
  <si>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</si>
  <si>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</si>
  <si>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</si>
  <si>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</si>
  <si>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</si>
  <si>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</si>
  <si>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</si>
  <si>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</si>
  <si>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</si>
  <si>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</si>
  <si>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</si>
  <si>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</si>
  <si>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</si>
  <si>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</si>
  <si>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</si>
  <si>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</si>
  <si>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</si>
  <si>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</si>
  <si>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</si>
  <si>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</si>
  <si>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</si>
  <si>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</si>
  <si>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</si>
  <si>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</si>
  <si>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</si>
  <si>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</si>
  <si>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</si>
  <si>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</si>
  <si>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</si>
  <si>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</si>
  <si>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</si>
  <si>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</si>
  <si>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</si>
  <si>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</si>
  <si>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</si>
  <si>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</si>
  <si>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</si>
  <si>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</si>
  <si>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</si>
  <si>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</si>
  <si>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</si>
  <si>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</si>
  <si>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</si>
  <si>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</si>
  <si>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</si>
  <si>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</si>
  <si>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</si>
  <si>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</si>
  <si>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</si>
  <si>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</si>
  <si>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</si>
  <si>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</si>
  <si>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</si>
  <si>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</si>
  <si>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</si>
  <si>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</si>
  <si>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</si>
  <si>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</si>
  <si>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</si>
  <si>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</si>
  <si>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</si>
  <si>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</si>
  <si>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</si>
  <si>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</si>
  <si>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</si>
  <si>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</si>
  <si>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</si>
  <si>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</si>
  <si>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</si>
  <si>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</si>
  <si>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</si>
  <si>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</si>
  <si>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</si>
  <si>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</si>
  <si>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</si>
  <si>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</si>
  <si>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</si>
  <si>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</si>
  <si>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</si>
  <si>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</si>
  <si>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</si>
  <si>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</si>
  <si>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</si>
  <si>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</si>
  <si>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</si>
  <si>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</si>
  <si>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</si>
  <si>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</si>
  <si>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</si>
  <si>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</si>
  <si>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</si>
  <si>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</si>
  <si>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</si>
  <si>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</si>
  <si>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</si>
  <si>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</si>
  <si>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</si>
  <si>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</si>
  <si>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</si>
  <si>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</si>
  <si>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</si>
  <si>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</si>
  <si>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</si>
  <si>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</si>
  <si>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</si>
  <si>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</si>
  <si>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</si>
  <si>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</si>
  <si>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</si>
  <si>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</si>
  <si>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</si>
  <si>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</si>
  <si>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</si>
  <si>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</si>
  <si>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</si>
  <si>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</si>
  <si>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</si>
  <si>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</si>
  <si>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</si>
  <si>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</si>
  <si>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</si>
  <si>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</si>
  <si>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</si>
  <si>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</si>
  <si>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</si>
  <si>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</si>
  <si>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</si>
  <si>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</si>
  <si>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</si>
  <si>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</si>
  <si>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</si>
  <si>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</si>
  <si>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</si>
  <si>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</si>
  <si>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</si>
  <si>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</si>
  <si>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</si>
  <si>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</si>
  <si>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</si>
  <si>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</si>
  <si>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</si>
  <si>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</si>
  <si>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</si>
  <si>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</si>
  <si>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</si>
  <si>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</si>
  <si>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</si>
  <si>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</si>
  <si>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</si>
  <si>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</si>
  <si>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</si>
  <si>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</si>
  <si>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</si>
  <si>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</si>
  <si>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</si>
  <si>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</si>
  <si>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</si>
  <si>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</si>
  <si>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</si>
  <si>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</si>
  <si>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</si>
  <si>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</si>
  <si>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</si>
  <si>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</si>
  <si>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</si>
  <si>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</si>
  <si>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</si>
  <si>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</si>
  <si>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</si>
  <si>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</si>
  <si>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</si>
  <si>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</si>
  <si>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</si>
  <si>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</si>
  <si>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</si>
  <si>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</si>
  <si>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</si>
  <si>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</si>
  <si>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</si>
  <si>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</si>
  <si>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</si>
  <si>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</si>
  <si>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</si>
  <si>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</si>
  <si>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</si>
  <si>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</si>
  <si>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</si>
  <si>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</si>
  <si>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</si>
  <si>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</si>
  <si>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</si>
  <si>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</si>
  <si>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</si>
  <si>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</si>
  <si>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</si>
  <si>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</si>
  <si>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</si>
  <si>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</si>
  <si>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</si>
  <si>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</si>
  <si>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</si>
  <si>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</si>
  <si>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</si>
  <si>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</si>
  <si>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</si>
  <si>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</si>
  <si>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</si>
  <si>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</si>
  <si>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</si>
  <si>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</si>
  <si>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</si>
  <si>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</si>
  <si>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</si>
  <si>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</si>
  <si>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</si>
  <si>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</si>
  <si>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</si>
  <si>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</si>
  <si>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</si>
  <si>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</si>
  <si>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</si>
  <si>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</si>
  <si>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</si>
  <si>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</si>
  <si>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</si>
  <si>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</si>
  <si>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</si>
  <si>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</si>
  <si>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</si>
  <si>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</si>
  <si>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</si>
  <si>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</si>
  <si>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</si>
  <si>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</si>
  <si>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</si>
  <si>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</si>
  <si>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</si>
  <si>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</si>
  <si>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</si>
  <si>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</si>
  <si>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</si>
  <si>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</si>
  <si>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</si>
  <si>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</si>
  <si>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</si>
  <si>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</si>
  <si>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</si>
  <si>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</si>
  <si>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</si>
  <si>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</si>
  <si>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</si>
  <si>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</si>
  <si>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</si>
  <si>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</si>
  <si>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</si>
  <si>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</si>
  <si>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</si>
  <si>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</si>
  <si>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</si>
  <si>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</si>
  <si>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</si>
  <si>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</si>
  <si>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</si>
  <si>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</si>
  <si>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</si>
  <si>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</si>
  <si>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</si>
  <si>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</si>
  <si>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</si>
  <si>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</si>
  <si>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</si>
  <si>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</si>
  <si>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</si>
  <si>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</si>
  <si>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</si>
  <si>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</si>
  <si>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</si>
  <si>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</si>
  <si>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</si>
  <si>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</si>
  <si>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</si>
  <si>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</si>
  <si>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</si>
  <si>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</si>
  <si>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</si>
  <si>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</si>
  <si>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</si>
  <si>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</si>
  <si>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</si>
  <si>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</si>
  <si>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</si>
  <si>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</si>
  <si>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</si>
  <si>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</si>
  <si>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</si>
  <si>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</si>
  <si>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</si>
  <si>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</si>
  <si>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</si>
  <si>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</si>
  <si>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</si>
  <si>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</si>
  <si>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</si>
  <si>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</si>
  <si>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</si>
  <si>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</si>
  <si>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</si>
  <si>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</si>
  <si>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</si>
  <si>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</si>
  <si>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</si>
  <si>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</si>
  <si>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</si>
  <si>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</si>
  <si>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</si>
  <si>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</si>
  <si>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</si>
  <si>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</si>
  <si>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</si>
  <si>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</si>
  <si>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</si>
  <si>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</si>
  <si>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</si>
  <si>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</si>
  <si>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</si>
  <si>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</si>
  <si>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</si>
  <si>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</si>
  <si>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</si>
  <si>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</si>
  <si>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</si>
  <si>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</si>
  <si>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</si>
  <si>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</si>
  <si>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</si>
  <si>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</si>
  <si>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</si>
  <si>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</si>
  <si>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</si>
  <si>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</si>
  <si>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</si>
  <si>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</si>
  <si>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</si>
  <si>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</si>
  <si>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</si>
  <si>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</si>
  <si>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</si>
  <si>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</si>
  <si>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</si>
  <si>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</si>
  <si>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</si>
  <si>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</si>
  <si>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</si>
  <si>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</si>
  <si>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</si>
  <si>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</si>
  <si>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</si>
  <si>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</si>
  <si>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</si>
  <si>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</si>
  <si>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</si>
  <si>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</si>
  <si>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</si>
  <si>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</si>
  <si>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</si>
  <si>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</si>
  <si>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</si>
  <si>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</si>
  <si>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</si>
  <si>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</si>
  <si>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</si>
  <si>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</si>
  <si>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</si>
  <si>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</si>
  <si>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</si>
  <si>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</si>
  <si>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</si>
  <si>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</si>
  <si>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</si>
  <si>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</si>
  <si>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</si>
  <si>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</si>
  <si>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</si>
  <si>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</si>
  <si>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</si>
  <si>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</si>
  <si>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</si>
  <si>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</si>
  <si>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</si>
  <si>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</si>
  <si>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</si>
  <si>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</si>
  <si>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</si>
  <si>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</si>
  <si>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</si>
  <si>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</si>
  <si>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</si>
  <si>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</si>
  <si>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</si>
  <si>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</si>
  <si>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</si>
  <si>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</si>
  <si>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</si>
  <si>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</si>
  <si>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</si>
  <si>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</si>
  <si>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</si>
  <si>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</si>
  <si>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</si>
  <si>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</si>
  <si>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</si>
  <si>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</si>
  <si>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</si>
  <si>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</si>
  <si>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</si>
  <si>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</si>
  <si>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</si>
  <si>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</si>
  <si>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</si>
  <si>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</si>
  <si>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</si>
  <si>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</si>
  <si>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</si>
  <si>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</si>
  <si>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</si>
  <si>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</si>
  <si>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</si>
  <si>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</si>
  <si>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</si>
  <si>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</si>
  <si>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</si>
  <si>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</si>
  <si>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</si>
  <si>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</si>
  <si>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</si>
  <si>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</si>
  <si>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</si>
  <si>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</si>
  <si>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</si>
  <si>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</si>
  <si>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</si>
  <si>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</si>
  <si>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</si>
  <si>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</si>
  <si>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</si>
  <si>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</si>
  <si>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</si>
  <si>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</si>
  <si>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</si>
  <si>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</si>
  <si>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</si>
  <si>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</si>
  <si>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</si>
  <si>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</si>
  <si>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</si>
  <si>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</si>
  <si>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</si>
  <si>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</si>
  <si>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</si>
  <si>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</si>
  <si>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</si>
  <si>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</si>
  <si>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</si>
  <si>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</si>
  <si>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</si>
  <si>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</si>
  <si>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</si>
  <si>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</si>
  <si>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</si>
  <si>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</si>
  <si>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</si>
  <si>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</si>
  <si>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</si>
  <si>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</si>
  <si>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</si>
  <si>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</si>
  <si>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</si>
  <si>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</si>
  <si>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</si>
  <si>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</si>
  <si>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</si>
  <si>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</si>
  <si>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</si>
  <si>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</si>
  <si>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</si>
  <si>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</si>
  <si>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</si>
  <si>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</si>
  <si>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</si>
  <si>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</si>
  <si>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</si>
  <si>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</si>
  <si>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</si>
  <si>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</si>
  <si>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</si>
  <si>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</si>
  <si>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</si>
  <si>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</si>
  <si>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</si>
  <si>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</si>
  <si>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</si>
  <si>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</si>
  <si>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</si>
  <si>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</si>
  <si>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</si>
  <si>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</si>
  <si>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</si>
  <si>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</si>
  <si>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</si>
  <si>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</si>
  <si>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</si>
  <si>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</si>
  <si>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</si>
  <si>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</si>
  <si>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</si>
  <si>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</si>
  <si>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</si>
  <si>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</si>
  <si>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</si>
  <si>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</si>
  <si>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</si>
  <si>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</si>
  <si>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</si>
  <si>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</si>
  <si>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</si>
  <si>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</si>
  <si>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</si>
  <si>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</si>
  <si>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</si>
  <si>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</si>
  <si>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</si>
  <si>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</si>
  <si>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</si>
  <si>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</si>
  <si>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</si>
  <si>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</si>
  <si>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</si>
  <si>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</si>
  <si>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</si>
  <si>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</si>
  <si>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</si>
  <si>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</si>
  <si>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</si>
  <si>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</si>
  <si>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</si>
  <si>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</si>
  <si>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</si>
  <si>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</si>
  <si>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</si>
  <si>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</si>
  <si>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</si>
  <si>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</si>
  <si>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</si>
  <si>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</si>
  <si>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</si>
  <si>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</si>
  <si>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</si>
  <si>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</si>
  <si>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</si>
  <si>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</si>
  <si>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</si>
  <si>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</si>
  <si>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</si>
  <si>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</si>
  <si>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</si>
  <si>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</si>
  <si>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</si>
  <si>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</si>
  <si>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</si>
  <si>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</si>
  <si>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</si>
  <si>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</si>
  <si>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</si>
  <si>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</si>
  <si>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</si>
  <si>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</si>
  <si>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</si>
  <si>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</si>
  <si>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</si>
  <si>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</si>
  <si>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</si>
  <si>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</si>
  <si>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</si>
  <si>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</si>
  <si>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</si>
  <si>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</si>
  <si>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</si>
  <si>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</si>
  <si>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</si>
  <si>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</si>
  <si>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</si>
  <si>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</si>
  <si>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</si>
  <si>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</si>
  <si>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</si>
  <si>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</si>
  <si>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</si>
  <si>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</si>
  <si>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</si>
  <si>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</si>
  <si>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</si>
  <si>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</si>
  <si>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</si>
  <si>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</si>
  <si>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</si>
  <si>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</si>
  <si>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</si>
  <si>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</si>
  <si>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</si>
  <si>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</si>
  <si>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</si>
  <si>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</si>
  <si>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</si>
  <si>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</si>
  <si>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</si>
  <si>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</si>
  <si>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</si>
  <si>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</si>
  <si>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</si>
  <si>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</si>
  <si>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</si>
  <si>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</si>
  <si>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</si>
  <si>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</si>
  <si>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</si>
  <si>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</si>
  <si>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</si>
  <si>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</si>
  <si>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</si>
  <si>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</si>
  <si>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</si>
  <si>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</si>
  <si>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</si>
  <si>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</si>
  <si>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</si>
  <si>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</si>
  <si>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</si>
  <si>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</si>
  <si>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</si>
  <si>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</si>
  <si>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</si>
  <si>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</si>
  <si>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</si>
  <si>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</si>
  <si>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</si>
  <si>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</si>
  <si>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</si>
  <si>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</si>
  <si>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</si>
  <si>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</si>
  <si>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</si>
  <si>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</si>
  <si>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</si>
  <si>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</si>
  <si>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</si>
  <si>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</si>
  <si>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</si>
  <si>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</si>
  <si>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</si>
  <si>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</si>
  <si>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</si>
  <si>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</si>
  <si>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</si>
  <si>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</si>
  <si>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</si>
  <si>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</si>
  <si>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</si>
  <si>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</si>
  <si>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</si>
  <si>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</si>
  <si>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</si>
  <si>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</si>
  <si>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</si>
  <si>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</si>
  <si>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</si>
  <si>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</si>
  <si>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</si>
  <si>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</si>
  <si>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</si>
  <si>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</si>
  <si>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</si>
  <si>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</si>
  <si>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</si>
  <si>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</si>
  <si>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</si>
  <si>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</si>
  <si>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</si>
  <si>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</si>
  <si>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</si>
  <si>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</si>
  <si>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</si>
  <si>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</si>
  <si>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</si>
  <si>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</si>
  <si>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</si>
  <si>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</si>
  <si>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</si>
  <si>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</si>
  <si>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</si>
  <si>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</si>
  <si>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</si>
  <si>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</si>
  <si>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</si>
  <si>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</si>
  <si>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</si>
  <si>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</si>
  <si>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</si>
  <si>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</si>
  <si>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</si>
  <si>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</si>
  <si>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</si>
  <si>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</si>
  <si>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</si>
  <si>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</si>
  <si>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</si>
  <si>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</si>
  <si>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</si>
  <si>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</si>
  <si>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</si>
  <si>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</si>
  <si>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</si>
  <si>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</si>
  <si>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</si>
  <si>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</si>
  <si>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</si>
  <si>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</si>
  <si>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</si>
  <si>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</si>
  <si>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</si>
  <si>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</si>
  <si>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</si>
  <si>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</si>
  <si>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</si>
  <si>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</si>
  <si>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</si>
  <si>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</si>
  <si>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</si>
  <si>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</si>
  <si>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</si>
  <si>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</si>
  <si>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</si>
  <si>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</si>
  <si>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</si>
  <si>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</si>
  <si>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</si>
  <si>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</si>
  <si>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</si>
  <si>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</si>
  <si>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</si>
  <si>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</si>
  <si>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</si>
  <si>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</si>
  <si>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</si>
  <si>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</si>
  <si>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</si>
  <si>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</si>
  <si>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</si>
  <si>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</si>
  <si>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</si>
  <si>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</si>
  <si>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</si>
  <si>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</si>
  <si>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</si>
  <si>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</si>
  <si>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</si>
  <si>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</si>
  <si>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</si>
  <si>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</si>
  <si>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</si>
  <si>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</si>
  <si>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</si>
  <si>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</si>
  <si>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</si>
  <si>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</si>
  <si>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</si>
  <si>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</si>
  <si>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</si>
  <si>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</si>
  <si>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</si>
  <si>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</si>
  <si>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</si>
  <si>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</si>
  <si>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</si>
  <si>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</si>
  <si>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</si>
  <si>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</si>
  <si>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</si>
  <si>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</si>
  <si>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</si>
  <si>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</si>
  <si>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</si>
  <si>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</si>
  <si>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</si>
  <si>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</si>
  <si>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</si>
  <si>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</si>
  <si>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</si>
  <si>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</si>
  <si>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</si>
  <si>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</si>
  <si>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</si>
  <si>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</si>
  <si>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</si>
  <si>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</si>
  <si>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</si>
  <si>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</si>
  <si>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</si>
  <si>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</si>
  <si>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</si>
  <si>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</si>
  <si>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</si>
  <si>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</si>
  <si>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</si>
  <si>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</si>
  <si>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</si>
  <si>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</si>
  <si>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</si>
  <si>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</si>
  <si>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</si>
  <si>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</si>
  <si>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</si>
  <si>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</si>
  <si>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</si>
  <si>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</si>
  <si>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</si>
  <si>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</si>
  <si>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</si>
  <si>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</si>
  <si>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</si>
  <si>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</si>
  <si>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</si>
  <si>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</si>
  <si>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</si>
  <si>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</si>
  <si>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</si>
  <si>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</si>
  <si>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</si>
  <si>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</si>
  <si>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</si>
  <si>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</si>
  <si>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</si>
  <si>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</si>
  <si>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</si>
  <si>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</si>
  <si>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</si>
  <si>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</si>
  <si>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</si>
  <si>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</si>
  <si>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</si>
  <si>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</si>
  <si>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</si>
  <si>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</si>
  <si>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</si>
  <si>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</si>
  <si>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</si>
  <si>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</si>
  <si>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</si>
  <si>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</si>
  <si>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</si>
  <si>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</si>
  <si>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</si>
  <si>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</si>
  <si>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</si>
  <si>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</si>
  <si>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</si>
  <si>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</si>
  <si>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</si>
  <si>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</si>
  <si>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</si>
  <si>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</si>
  <si>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</si>
  <si>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</si>
  <si>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</si>
  <si>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</si>
  <si>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</si>
  <si>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</si>
  <si>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</si>
  <si>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</si>
  <si>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</si>
  <si>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</si>
  <si>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</si>
  <si>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</si>
  <si>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</si>
  <si>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</si>
  <si>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</si>
  <si>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</si>
  <si>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</si>
  <si>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</si>
  <si>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</si>
  <si>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</si>
  <si>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</si>
  <si>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</si>
  <si>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</si>
  <si>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</si>
  <si>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</si>
  <si>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</si>
  <si>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</si>
  <si>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</si>
  <si>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</si>
  <si>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</si>
  <si>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</si>
  <si>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</si>
  <si>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</si>
  <si>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</si>
  <si>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</si>
  <si>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</si>
  <si>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</si>
  <si>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</si>
  <si>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</si>
  <si>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</si>
  <si>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</si>
  <si>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</si>
  <si>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</si>
  <si>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</si>
  <si>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</si>
  <si>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</si>
  <si>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</si>
  <si>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</si>
  <si>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</si>
  <si>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</si>
  <si>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</si>
  <si>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</si>
  <si>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</si>
  <si>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</si>
  <si>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</si>
  <si>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</si>
  <si>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</si>
  <si>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</si>
  <si>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</si>
  <si>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</si>
  <si>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</si>
  <si>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</si>
  <si>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</si>
  <si>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</si>
  <si>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</si>
  <si>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</si>
  <si>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</si>
  <si>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</si>
  <si>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</si>
  <si>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</si>
  <si>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</si>
  <si>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</si>
  <si>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</si>
  <si>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</si>
  <si>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</si>
  <si>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</si>
  <si>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</si>
  <si>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</si>
  <si>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</si>
  <si>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</si>
  <si>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</si>
  <si>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</si>
  <si>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</si>
  <si>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</si>
  <si>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</si>
  <si>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</si>
  <si>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</si>
  <si>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</si>
  <si>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</si>
  <si>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</si>
  <si>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</si>
  <si>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</si>
  <si>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</si>
  <si>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</si>
  <si>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</si>
  <si>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</si>
  <si>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</si>
  <si>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</si>
  <si>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</si>
  <si>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</si>
  <si>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</si>
  <si>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</si>
  <si>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</si>
  <si>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</si>
  <si>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</si>
  <si>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</si>
  <si>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</si>
  <si>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</si>
  <si>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</si>
  <si>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</si>
  <si>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</si>
  <si>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</si>
  <si>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</si>
  <si>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</si>
  <si>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</si>
  <si>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</si>
  <si>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</si>
  <si>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</si>
  <si>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</si>
  <si>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</si>
  <si>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</si>
  <si>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</si>
  <si>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</si>
  <si>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</si>
  <si>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</si>
  <si>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</si>
  <si>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</si>
  <si>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</si>
  <si>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</si>
  <si>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</si>
  <si>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</si>
  <si>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</si>
  <si>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</si>
  <si>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</si>
  <si>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</si>
  <si>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</si>
  <si>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</si>
  <si>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</si>
  <si>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</si>
  <si>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</si>
  <si>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</si>
  <si>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</si>
  <si>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</si>
  <si>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</si>
  <si>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</si>
  <si>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</si>
  <si>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</si>
  <si>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</si>
  <si>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</si>
  <si>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</si>
  <si>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</si>
  <si>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</si>
  <si>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</si>
  <si>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</si>
  <si>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</si>
  <si>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</si>
  <si>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</si>
  <si>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</si>
  <si>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</si>
  <si>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</si>
  <si>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</si>
  <si>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</si>
  <si>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</si>
  <si>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</si>
  <si>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</si>
  <si>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</si>
  <si>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</si>
  <si>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</si>
  <si>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</si>
  <si>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</si>
  <si>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</si>
  <si>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</si>
  <si>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</si>
  <si>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</si>
  <si>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</si>
  <si>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</si>
  <si>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</si>
  <si>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</si>
  <si>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</si>
  <si>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</si>
  <si>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</si>
  <si>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</si>
  <si>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</si>
  <si>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</si>
  <si>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</si>
  <si>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</si>
  <si>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</si>
  <si>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</si>
  <si>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</si>
  <si>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</si>
  <si>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</si>
  <si>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</si>
  <si>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</si>
  <si>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</si>
  <si>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</si>
  <si>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</si>
  <si>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</si>
  <si>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</si>
  <si>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</si>
  <si>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</si>
  <si>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</si>
  <si>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</si>
  <si>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</si>
  <si>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</si>
  <si>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</si>
  <si>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</si>
  <si>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</si>
  <si>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</si>
  <si>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</si>
  <si>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</si>
  <si>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</si>
  <si>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</si>
  <si>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</si>
  <si>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</si>
  <si>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</si>
  <si>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</si>
  <si>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</si>
  <si>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</si>
  <si>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</si>
  <si>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</si>
  <si>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</si>
  <si>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</si>
  <si>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</si>
  <si>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</si>
  <si>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</si>
  <si>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</si>
  <si>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</si>
  <si>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</si>
  <si>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</si>
  <si>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</si>
  <si>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</si>
  <si>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</si>
  <si>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</si>
  <si>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</si>
  <si>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</si>
  <si>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</si>
  <si>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</si>
  <si>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</si>
  <si>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</si>
  <si>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</si>
  <si>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</si>
  <si>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</si>
  <si>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</si>
  <si>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</si>
  <si>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</si>
  <si>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</si>
  <si>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</si>
  <si>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</si>
  <si>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</si>
  <si>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</si>
  <si>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</si>
  <si>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</si>
  <si>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</si>
  <si>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</si>
  <si>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</si>
  <si>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</si>
  <si>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</si>
  <si>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</si>
  <si>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</si>
  <si>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</si>
  <si>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</si>
  <si>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</si>
  <si>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</si>
  <si>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</si>
  <si>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</si>
  <si>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</si>
  <si>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</si>
  <si>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</si>
  <si>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</si>
  <si>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</si>
  <si>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</si>
  <si>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</si>
  <si>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</si>
  <si>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</si>
  <si>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</si>
  <si>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</si>
  <si>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</si>
  <si>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</si>
  <si>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</si>
  <si>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</si>
  <si>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</si>
  <si>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</si>
  <si>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</si>
  <si>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</si>
  <si>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</si>
  <si>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</si>
  <si>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</si>
  <si>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</si>
  <si>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</si>
  <si>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</si>
  <si>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</si>
  <si>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</si>
  <si>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</si>
  <si>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</si>
  <si>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</si>
  <si>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</si>
  <si>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</si>
  <si>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</si>
  <si>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</si>
  <si>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</si>
  <si>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</si>
  <si>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</si>
  <si>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</si>
  <si>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</si>
  <si>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</si>
  <si>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</si>
  <si>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</si>
  <si>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</si>
  <si>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</si>
  <si>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</si>
  <si>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</si>
  <si>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</si>
  <si>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</si>
  <si>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</si>
  <si>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</si>
  <si>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</si>
  <si>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</si>
  <si>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</si>
  <si>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</si>
  <si>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</si>
  <si>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</si>
  <si>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</si>
  <si>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</si>
  <si>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</si>
  <si>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</si>
  <si>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</si>
  <si>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</si>
  <si>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</si>
  <si>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</si>
  <si>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</si>
  <si>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</si>
  <si>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</si>
  <si>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</si>
  <si>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</si>
  <si>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</si>
  <si>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</si>
  <si>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</si>
  <si>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</si>
  <si>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</si>
  <si>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</si>
  <si>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</si>
  <si>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</si>
  <si>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</si>
  <si>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</si>
  <si>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</si>
  <si>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</si>
  <si>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</si>
  <si>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</si>
  <si>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</si>
  <si>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</si>
  <si>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</si>
  <si>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</si>
  <si>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</si>
  <si>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</si>
  <si>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</si>
  <si>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</si>
  <si>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</si>
  <si>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</si>
  <si>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</si>
  <si>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</si>
  <si>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</si>
  <si>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</si>
  <si>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</si>
  <si>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</si>
  <si>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</si>
  <si>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</si>
  <si>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</si>
  <si>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</si>
  <si>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</si>
  <si>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</si>
  <si>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</si>
  <si>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</si>
  <si>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</si>
  <si>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</si>
  <si>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</si>
  <si>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</si>
  <si>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</si>
  <si>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</si>
  <si>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</si>
  <si>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</si>
  <si>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</si>
  <si>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</si>
  <si>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</si>
  <si>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</si>
  <si>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</si>
  <si>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</si>
  <si>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</si>
  <si>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</si>
  <si>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</si>
  <si>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</si>
  <si>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</si>
  <si>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</si>
  <si>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</si>
  <si>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</si>
  <si>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</si>
  <si>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</si>
  <si>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</si>
  <si>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</si>
  <si>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</si>
  <si>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</si>
  <si>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</si>
  <si>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</si>
  <si>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</si>
  <si>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</si>
  <si>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</si>
  <si>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</si>
  <si>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</si>
  <si>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</si>
  <si>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</si>
  <si>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</si>
  <si>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</si>
  <si>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</si>
  <si>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</si>
  <si>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</si>
  <si>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</si>
  <si>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</si>
  <si>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</si>
  <si>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</si>
  <si>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</si>
  <si>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</si>
  <si>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</si>
  <si>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</si>
  <si>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</si>
  <si>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</si>
  <si>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</si>
  <si>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</si>
  <si>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</si>
  <si>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</si>
  <si>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</si>
  <si>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</si>
  <si>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</si>
  <si>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</si>
  <si>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</si>
  <si>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</si>
  <si>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</si>
  <si>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</si>
  <si>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</si>
  <si>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</si>
  <si>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</si>
  <si>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</si>
  <si>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</si>
  <si>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</si>
  <si>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</si>
  <si>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</si>
  <si>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</si>
  <si>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</si>
  <si>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</si>
  <si>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</si>
  <si>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</si>
  <si>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</si>
  <si>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</si>
  <si>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</si>
  <si>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</si>
  <si>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</si>
  <si>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</si>
  <si>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</si>
  <si>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</si>
  <si>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</si>
  <si>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</si>
  <si>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</si>
  <si>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</si>
  <si>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</si>
  <si>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</si>
  <si>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</si>
  <si>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</si>
  <si>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</si>
  <si>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</si>
  <si>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</si>
  <si>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</si>
  <si>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</si>
  <si>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</si>
  <si>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</si>
  <si>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</si>
  <si>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</si>
  <si>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</si>
  <si>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</si>
  <si>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</si>
  <si>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</si>
  <si>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</si>
  <si>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</si>
  <si>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</si>
  <si>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</si>
  <si>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</si>
  <si>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</si>
  <si>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</si>
  <si>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</si>
  <si>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</si>
  <si>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</si>
  <si>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</si>
  <si>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</si>
  <si>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</si>
  <si>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</si>
  <si>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</si>
  <si>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</si>
  <si>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</si>
  <si>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</si>
  <si>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</si>
  <si>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</si>
  <si>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</si>
  <si>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</si>
  <si>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</si>
  <si>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</si>
  <si>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</si>
  <si>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</si>
  <si>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</si>
  <si>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</si>
  <si>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</si>
  <si>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</si>
  <si>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</si>
  <si>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</si>
  <si>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</si>
  <si>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</si>
  <si>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</si>
  <si>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</si>
  <si>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</si>
  <si>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</si>
  <si>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</si>
  <si>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</si>
  <si>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</si>
  <si>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</si>
  <si>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</si>
  <si>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</si>
  <si>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</si>
  <si>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</si>
  <si>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</si>
  <si>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</si>
  <si>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</si>
  <si>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</si>
  <si>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</si>
  <si>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</si>
  <si>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</si>
  <si>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</si>
  <si>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</si>
  <si>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</si>
  <si>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</si>
  <si>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</si>
  <si>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</si>
  <si>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</si>
  <si>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</si>
  <si>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</si>
  <si>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</si>
  <si>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</si>
  <si>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</si>
  <si>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</si>
  <si>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</si>
  <si>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</si>
  <si>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</si>
  <si>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</si>
  <si>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</si>
  <si>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</si>
  <si>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</si>
  <si>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</si>
  <si>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</si>
  <si>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</si>
  <si>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</si>
  <si>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</si>
  <si>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</si>
  <si>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</si>
  <si>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</si>
  <si>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</si>
  <si>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</si>
  <si>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</si>
  <si>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</si>
  <si>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</si>
  <si>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</si>
  <si>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</si>
  <si>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</si>
  <si>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</si>
  <si>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</si>
  <si>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</si>
  <si>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</si>
  <si>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</si>
  <si>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</si>
  <si>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</si>
  <si>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</si>
  <si>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</si>
  <si>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</si>
  <si>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</si>
  <si>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</si>
  <si>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</si>
  <si>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</si>
  <si>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</si>
  <si>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</si>
  <si>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</si>
  <si>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</si>
  <si>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</si>
  <si>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</si>
  <si>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</si>
  <si>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</si>
  <si>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</si>
  <si>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</si>
  <si>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</si>
  <si>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</si>
  <si>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</si>
  <si>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</si>
  <si>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</si>
  <si>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</si>
  <si>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</si>
  <si>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</si>
  <si>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</si>
  <si>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</si>
  <si>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</si>
  <si>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</si>
  <si>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</si>
  <si>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</si>
  <si>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</si>
  <si>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</si>
  <si>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</si>
  <si>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</si>
  <si>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</si>
  <si>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</si>
  <si>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</si>
  <si>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</si>
  <si>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</si>
  <si>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</si>
  <si>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</si>
  <si>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</si>
  <si>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</si>
  <si>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</si>
  <si>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</si>
  <si>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</si>
  <si>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</si>
  <si>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</si>
  <si>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</si>
  <si>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</si>
  <si>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</si>
  <si>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</si>
  <si>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</si>
  <si>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</si>
  <si>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</si>
  <si>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</si>
  <si>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</si>
  <si>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</si>
  <si>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</si>
  <si>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</si>
  <si>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</si>
  <si>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</si>
  <si>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</si>
  <si>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</si>
  <si>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</si>
  <si>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</si>
  <si>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</si>
  <si>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</si>
  <si>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</si>
  <si>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</si>
  <si>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</si>
  <si>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</si>
  <si>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</si>
  <si>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</si>
  <si>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</si>
  <si>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</si>
  <si>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</si>
  <si>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</si>
  <si>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</si>
  <si>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</si>
  <si>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</si>
  <si>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</si>
  <si>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</si>
  <si>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</si>
  <si>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</si>
  <si>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</si>
  <si>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</si>
  <si>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</si>
  <si>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</si>
  <si>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</si>
  <si>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</si>
  <si>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</si>
  <si>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</si>
  <si>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</si>
  <si>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</si>
  <si>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</si>
  <si>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</si>
  <si>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</si>
  <si>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</si>
  <si>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</si>
  <si>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</si>
  <si>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</si>
  <si>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</si>
  <si>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</si>
  <si>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</si>
  <si>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</si>
  <si>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</si>
  <si>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</si>
  <si>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</si>
  <si>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</si>
  <si>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</si>
  <si>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</si>
  <si>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</si>
  <si>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</si>
  <si>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</si>
  <si>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</si>
  <si>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</si>
  <si>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</si>
  <si>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</si>
  <si>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</si>
  <si>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</si>
  <si>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</si>
  <si>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</si>
  <si>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</si>
  <si>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</si>
  <si>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</si>
  <si>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</si>
  <si>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</si>
  <si>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</si>
  <si>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</si>
  <si>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</si>
  <si>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</si>
  <si>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</si>
  <si>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</si>
  <si>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</si>
  <si>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</si>
  <si>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</si>
  <si>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</si>
  <si>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</si>
  <si>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</si>
  <si>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</si>
  <si>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</si>
  <si>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</si>
  <si>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</si>
  <si>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</si>
  <si>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</si>
  <si>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</si>
  <si>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</si>
  <si>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</si>
  <si>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</si>
  <si>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</si>
  <si>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</si>
  <si>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</si>
  <si>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</si>
  <si>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</si>
  <si>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</si>
  <si>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</si>
  <si>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</si>
  <si>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</si>
  <si>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</si>
  <si>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</si>
  <si>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</si>
  <si>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</si>
  <si>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</si>
  <si>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</si>
  <si>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</si>
  <si>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</si>
  <si>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</si>
  <si>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</si>
  <si>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</si>
  <si>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</si>
  <si>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</si>
  <si>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</si>
  <si>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</si>
  <si>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</si>
  <si>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</si>
  <si>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</si>
  <si>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</si>
  <si>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</si>
  <si>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</si>
  <si>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</si>
  <si>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</si>
  <si>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</si>
  <si>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</si>
  <si>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</si>
  <si>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</si>
  <si>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</si>
  <si>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</si>
  <si>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</si>
  <si>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</si>
  <si>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</si>
  <si>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</si>
  <si>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</si>
  <si>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</si>
  <si>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</si>
  <si>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</si>
  <si>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</si>
  <si>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</si>
  <si>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</si>
  <si>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</si>
  <si>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</si>
  <si>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</si>
  <si>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</si>
  <si>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</si>
  <si>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</si>
  <si>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</si>
  <si>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</si>
  <si>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</si>
  <si>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</si>
  <si>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</si>
  <si>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</si>
  <si>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</si>
  <si>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</si>
  <si>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</si>
  <si>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</si>
  <si>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</si>
  <si>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</si>
  <si>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</si>
  <si>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</si>
  <si>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</si>
  <si>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</si>
  <si>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</si>
  <si>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</si>
  <si>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</si>
  <si>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</si>
  <si>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</si>
  <si>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</si>
  <si>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</si>
  <si>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</si>
  <si>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</si>
  <si>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</si>
  <si>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</si>
  <si>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</si>
  <si>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</si>
  <si>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</si>
  <si>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</si>
  <si>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</si>
  <si>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</si>
  <si>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</si>
  <si>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</si>
  <si>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</si>
  <si>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</si>
  <si>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</si>
  <si>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</si>
  <si>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</si>
  <si>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</si>
  <si>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</si>
  <si>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</si>
  <si>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</si>
  <si>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</si>
  <si>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</si>
  <si>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</si>
  <si>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</si>
  <si>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</si>
  <si>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</si>
  <si>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</si>
  <si>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</si>
  <si>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</si>
  <si>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</si>
  <si>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</si>
  <si>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</si>
  <si>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</si>
  <si>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</si>
  <si>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</si>
  <si>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</si>
  <si>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</si>
  <si>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</si>
  <si>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</si>
  <si>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</si>
  <si>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</si>
  <si>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</si>
  <si>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</si>
  <si>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</si>
  <si>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</si>
  <si>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</si>
  <si>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</si>
  <si>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</si>
  <si>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</si>
  <si>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</si>
  <si>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</si>
  <si>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</si>
  <si>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</si>
  <si>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</si>
  <si>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</si>
  <si>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</si>
  <si>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</si>
  <si>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</si>
  <si>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</si>
  <si>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</si>
  <si>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</si>
  <si>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</si>
  <si>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</si>
  <si>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</si>
  <si>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</si>
  <si>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</si>
  <si>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</si>
  <si>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</si>
  <si>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</si>
  <si>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</si>
  <si>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</si>
  <si>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</si>
  <si>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</si>
  <si>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</si>
  <si>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</si>
  <si>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</si>
  <si>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</si>
  <si>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</si>
  <si>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</si>
  <si>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</si>
  <si>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</si>
  <si>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</si>
  <si>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</si>
  <si>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</si>
  <si>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</si>
  <si>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</si>
  <si>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</si>
  <si>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</si>
  <si>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</si>
  <si>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</si>
  <si>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</si>
  <si>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</si>
  <si>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</si>
  <si>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</si>
  <si>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</si>
  <si>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</si>
  <si>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</si>
  <si>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</si>
  <si>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</si>
  <si>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</si>
  <si>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</si>
  <si>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</si>
  <si>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</si>
  <si>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</si>
  <si>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</si>
  <si>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</si>
  <si>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</si>
  <si>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</si>
  <si>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</si>
  <si>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</si>
  <si>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</si>
  <si>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</si>
  <si>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</si>
  <si>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</si>
  <si>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</si>
  <si>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</si>
  <si>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</si>
  <si>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</si>
  <si>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</si>
  <si>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</si>
  <si>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</si>
  <si>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</si>
  <si>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</si>
  <si>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</si>
  <si>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</si>
  <si>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</si>
  <si>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</si>
  <si>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</si>
  <si>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</si>
  <si>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</si>
  <si>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</si>
  <si>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</si>
  <si>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</si>
  <si>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</si>
  <si>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</si>
  <si>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</si>
  <si>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</si>
  <si>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</si>
  <si>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</si>
  <si>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</si>
  <si>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</si>
  <si>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</si>
  <si>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</si>
  <si>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</si>
  <si>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</si>
  <si>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</si>
  <si>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</si>
  <si>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</si>
  <si>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</si>
  <si>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</si>
  <si>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</si>
  <si>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</si>
  <si>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</si>
  <si>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</si>
  <si>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</si>
  <si>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</si>
  <si>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</si>
  <si>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</si>
  <si>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</si>
  <si>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</si>
  <si>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</si>
  <si>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</si>
  <si>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</si>
  <si>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</si>
  <si>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</si>
  <si>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</si>
  <si>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</si>
  <si>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</si>
  <si>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</si>
  <si>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</si>
  <si>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</si>
  <si>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</si>
  <si>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</si>
  <si>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</si>
  <si>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</si>
  <si>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</si>
  <si>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</si>
  <si>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</si>
  <si>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</si>
  <si>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</si>
  <si>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</si>
  <si>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</si>
  <si>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</si>
  <si>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</si>
  <si>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</si>
  <si>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</si>
  <si>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</si>
  <si>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</si>
  <si>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</si>
  <si>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</si>
  <si>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</si>
  <si>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</si>
  <si>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</si>
  <si>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</si>
  <si>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</si>
  <si>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</si>
  <si>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</si>
  <si>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</si>
  <si>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</si>
  <si>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</si>
  <si>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</si>
  <si>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</si>
  <si>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</si>
  <si>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</si>
  <si>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</si>
  <si>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</si>
  <si>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</si>
  <si>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</si>
  <si>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</si>
  <si>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</si>
  <si>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</si>
  <si>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</si>
  <si>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</si>
  <si>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</si>
  <si>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</si>
  <si>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</si>
  <si>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</si>
  <si>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</si>
  <si>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</si>
  <si>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</si>
  <si>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</si>
  <si>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</si>
  <si>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</si>
  <si>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</si>
  <si>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</si>
  <si>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</si>
  <si>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</si>
  <si>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</si>
  <si>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</si>
  <si>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</si>
  <si>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</si>
  <si>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</si>
  <si>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</si>
  <si>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</si>
  <si>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</si>
  <si>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</si>
  <si>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</si>
  <si>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</si>
  <si>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</si>
  <si>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</si>
  <si>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</si>
  <si>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</si>
  <si>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</si>
  <si>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</si>
  <si>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</si>
  <si>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</si>
  <si>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</si>
  <si>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</si>
  <si>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</si>
  <si>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</si>
  <si>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</si>
  <si>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</si>
  <si>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</si>
  <si>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</si>
  <si>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</si>
  <si>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</si>
  <si>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</si>
  <si>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</si>
  <si>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</si>
  <si>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</si>
  <si>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</si>
  <si>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</si>
  <si>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</si>
  <si>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</si>
  <si>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</si>
  <si>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</si>
  <si>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</si>
  <si>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</si>
  <si>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</si>
  <si>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</si>
  <si>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</si>
  <si>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</si>
  <si>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</si>
  <si>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</si>
  <si>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</si>
  <si>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</si>
  <si>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</si>
  <si>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</si>
  <si>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</si>
  <si>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</si>
  <si>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</si>
  <si>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</si>
  <si>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</si>
  <si>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</si>
  <si>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</si>
  <si>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</si>
  <si>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</si>
  <si>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</si>
  <si>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</si>
  <si>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</si>
  <si>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</si>
  <si>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</si>
  <si>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</si>
  <si>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</si>
  <si>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</si>
  <si>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</si>
  <si>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</si>
  <si>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</si>
  <si>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</si>
  <si>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</si>
  <si>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</si>
  <si>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</si>
  <si>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</si>
  <si>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</si>
  <si>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</si>
  <si>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</si>
  <si>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</si>
  <si>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</si>
  <si>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</si>
  <si>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</si>
  <si>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</si>
  <si>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</si>
  <si>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</si>
  <si>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</si>
  <si>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</si>
  <si>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</si>
  <si>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</si>
  <si>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</si>
  <si>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</si>
  <si>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</si>
  <si>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</si>
  <si>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</si>
  <si>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</si>
  <si>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</si>
  <si>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</si>
  <si>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</si>
  <si>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</si>
  <si>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</si>
  <si>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</si>
  <si>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</si>
  <si>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</si>
  <si>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</si>
  <si>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</si>
  <si>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</si>
  <si>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</si>
  <si>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</si>
  <si>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</si>
  <si>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</si>
  <si>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</si>
  <si>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</si>
  <si>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</si>
  <si>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</si>
  <si>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</si>
  <si>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</si>
  <si>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</si>
  <si>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</si>
  <si>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</si>
  <si>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</si>
  <si>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</si>
  <si>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</si>
  <si>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</si>
  <si>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</si>
  <si>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</si>
  <si>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</si>
  <si>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</si>
  <si>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</si>
  <si>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</si>
  <si>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</si>
  <si>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</si>
  <si>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</si>
  <si>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</si>
  <si>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</si>
  <si>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</si>
  <si>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</si>
  <si>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</si>
  <si>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</si>
  <si>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</si>
  <si>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</si>
  <si>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</si>
  <si>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</si>
  <si>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</si>
  <si>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</si>
  <si>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</si>
  <si>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</si>
  <si>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</si>
  <si>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</si>
  <si>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</si>
  <si>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</si>
  <si>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</si>
  <si>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</si>
  <si>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</si>
  <si>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</si>
  <si>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</si>
  <si>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</si>
  <si>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</si>
  <si>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</si>
  <si>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</si>
  <si>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</si>
  <si>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</si>
  <si>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</si>
  <si>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</si>
  <si>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</si>
  <si>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</si>
  <si>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</si>
  <si>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</si>
  <si>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</si>
  <si>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</si>
  <si>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</si>
  <si>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</si>
  <si>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</si>
  <si>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</si>
  <si>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</si>
  <si>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</si>
  <si>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</si>
  <si>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</si>
  <si>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</si>
  <si>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</si>
  <si>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</si>
  <si>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</si>
  <si>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</si>
  <si>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</si>
  <si>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</si>
  <si>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</si>
  <si>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</si>
  <si>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</si>
  <si>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</si>
  <si>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</si>
  <si>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</si>
  <si>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</si>
  <si>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</si>
  <si>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</si>
  <si>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</si>
  <si>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</si>
  <si>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</si>
  <si>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</si>
  <si>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</si>
  <si>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</si>
  <si>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</si>
  <si>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</si>
  <si>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</si>
  <si>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</si>
  <si>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</si>
  <si>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</si>
  <si>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</si>
  <si>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</si>
  <si>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</si>
  <si>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</si>
  <si>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</si>
  <si>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</si>
  <si>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</si>
  <si>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</si>
  <si>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</si>
  <si>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</si>
  <si>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</si>
  <si>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</si>
  <si>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</si>
  <si>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</si>
  <si>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</si>
  <si>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</si>
  <si>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</si>
  <si>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</si>
  <si>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</si>
  <si>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</si>
  <si>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</si>
  <si>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</si>
  <si>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</si>
  <si>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</si>
  <si>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</si>
  <si>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</si>
  <si>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</si>
  <si>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</si>
  <si>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</si>
  <si>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</si>
  <si>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</si>
  <si>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</si>
  <si>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</si>
  <si>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</si>
  <si>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</si>
  <si>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</si>
  <si>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</si>
  <si>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</si>
  <si>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</si>
  <si>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</si>
  <si>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</si>
  <si>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</si>
  <si>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</si>
  <si>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</si>
  <si>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</si>
  <si>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</si>
  <si>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</si>
  <si>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</si>
  <si>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</si>
  <si>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</si>
  <si>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</si>
  <si>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</si>
  <si>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</si>
  <si>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</si>
  <si>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</si>
  <si>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</si>
  <si>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</si>
  <si>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</si>
  <si>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</si>
  <si>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</si>
  <si>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</si>
  <si>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</si>
  <si>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</si>
  <si>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</si>
  <si>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</si>
  <si>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</si>
  <si>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</si>
  <si>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</si>
  <si>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</si>
  <si>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</si>
  <si>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</si>
  <si>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</si>
  <si>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</si>
  <si>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</si>
  <si>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</si>
  <si>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</si>
  <si>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</si>
  <si>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</si>
  <si>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</si>
  <si>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</si>
  <si>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</si>
  <si>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</si>
  <si>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</si>
  <si>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</si>
  <si>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</si>
  <si>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</si>
  <si>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</si>
  <si>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</si>
  <si>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</si>
  <si>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</si>
  <si>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</si>
  <si>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</si>
  <si>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</si>
  <si>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</si>
  <si>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</si>
  <si>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</si>
  <si>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</si>
  <si>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</si>
  <si>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</si>
  <si>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</si>
  <si>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</si>
  <si>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</si>
  <si>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</si>
  <si>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</si>
  <si>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</si>
  <si>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</si>
  <si>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</si>
  <si>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</si>
  <si>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</si>
  <si>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</si>
  <si>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</si>
  <si>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</si>
  <si>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</si>
  <si>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</si>
  <si>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</si>
  <si>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</si>
  <si>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</si>
  <si>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</si>
  <si>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</si>
  <si>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</si>
  <si>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</si>
  <si>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</si>
  <si>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</si>
  <si>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</si>
  <si>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</si>
  <si>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</si>
  <si>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</si>
  <si>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</si>
  <si>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</si>
  <si>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</si>
  <si>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</si>
  <si>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</si>
  <si>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</si>
  <si>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</si>
  <si>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</si>
  <si>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</si>
  <si>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</si>
  <si>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</si>
  <si>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</si>
  <si>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</si>
  <si>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</si>
  <si>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</si>
  <si>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</si>
  <si>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</si>
  <si>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</si>
  <si>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</si>
  <si>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</si>
  <si>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</si>
  <si>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</si>
  <si>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</si>
  <si>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</si>
  <si>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</si>
  <si>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</si>
  <si>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</si>
  <si>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</si>
  <si>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</si>
  <si>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</si>
  <si>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</si>
  <si>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</si>
  <si>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</si>
  <si>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</si>
  <si>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</si>
  <si>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</si>
  <si>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</si>
  <si>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</si>
  <si>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</si>
  <si>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</si>
  <si>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</si>
  <si>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</si>
  <si>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</si>
  <si>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</si>
  <si>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</si>
  <si>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</si>
  <si>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</si>
  <si>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</si>
  <si>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</si>
  <si>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</si>
  <si>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</si>
  <si>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</si>
  <si>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</si>
  <si>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</si>
  <si>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</si>
  <si>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</si>
  <si>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</si>
  <si>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</si>
  <si>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</si>
  <si>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</si>
  <si>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</si>
  <si>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</si>
  <si>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</si>
  <si>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</si>
  <si>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</si>
  <si>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</si>
  <si>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</si>
  <si>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</si>
  <si>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</si>
  <si>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</si>
  <si>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</si>
  <si>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</si>
  <si>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</si>
  <si>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</si>
  <si>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</si>
  <si>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</si>
  <si>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</si>
  <si>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</si>
  <si>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</si>
  <si>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</si>
  <si>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</si>
  <si>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</si>
  <si>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</si>
  <si>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</si>
  <si>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</si>
  <si>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</si>
  <si>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</si>
  <si>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</si>
  <si>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</si>
  <si>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</si>
  <si>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</si>
  <si>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</si>
  <si>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</si>
  <si>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</si>
  <si>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</si>
  <si>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</si>
  <si>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</si>
  <si>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</si>
  <si>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</si>
  <si>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</si>
  <si>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</si>
  <si>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</si>
  <si>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</si>
  <si>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</si>
  <si>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</si>
  <si>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</si>
  <si>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</si>
  <si>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</si>
  <si>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</si>
  <si>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</si>
  <si>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</si>
  <si>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</si>
  <si>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</si>
  <si>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</si>
  <si>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</si>
  <si>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</si>
  <si>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</si>
  <si>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</si>
  <si>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</si>
  <si>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</si>
  <si>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</si>
  <si>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</si>
  <si>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</si>
  <si>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</si>
  <si>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</si>
  <si>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</si>
  <si>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</si>
  <si>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</si>
  <si>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</si>
  <si>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</si>
  <si>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</si>
  <si>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</si>
  <si>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</si>
  <si>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</si>
  <si>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</si>
  <si>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</si>
  <si>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</si>
  <si>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</si>
  <si>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</si>
  <si>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</si>
  <si>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</si>
  <si>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</si>
  <si>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</si>
  <si>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</si>
  <si>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</si>
  <si>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</si>
  <si>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</si>
  <si>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</si>
  <si>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</si>
  <si>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</si>
  <si>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</si>
  <si>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</si>
  <si>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</si>
  <si>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</si>
  <si>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</si>
  <si>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</si>
  <si>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</si>
  <si>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</si>
  <si>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</si>
  <si>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</si>
  <si>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</si>
  <si>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</si>
  <si>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</si>
  <si>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</si>
  <si>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</si>
  <si>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</si>
  <si>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</si>
  <si>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</si>
  <si>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</si>
  <si>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</si>
  <si>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</si>
  <si>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</si>
  <si>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</si>
  <si>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</si>
  <si>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</si>
  <si>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</si>
  <si>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</si>
  <si>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</si>
  <si>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</si>
  <si>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</si>
  <si>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</si>
  <si>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</si>
  <si>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</si>
  <si>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</si>
  <si>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</si>
  <si>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</si>
  <si>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</si>
  <si>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</si>
  <si>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</si>
  <si>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</si>
  <si>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</si>
  <si>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</si>
  <si>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</si>
  <si>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</si>
  <si>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</si>
  <si>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</si>
  <si>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</si>
  <si>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</si>
  <si>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</si>
  <si>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</si>
  <si>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</si>
  <si>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</si>
  <si>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</si>
  <si>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</si>
  <si>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</si>
  <si>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</si>
  <si>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</si>
  <si>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</si>
  <si>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</si>
  <si>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</si>
  <si>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</si>
  <si>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</si>
  <si>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</si>
  <si>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</si>
  <si>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</si>
  <si>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</si>
  <si>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</si>
  <si>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</si>
  <si>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</si>
  <si>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</si>
  <si>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</si>
  <si>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</si>
  <si>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</si>
  <si>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</si>
  <si>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</si>
  <si>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</si>
  <si>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</si>
  <si>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</si>
  <si>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</si>
  <si>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</si>
  <si>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</si>
  <si>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</si>
  <si>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</si>
  <si>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</si>
  <si>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</si>
  <si>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</si>
  <si>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</si>
  <si>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</si>
  <si>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</si>
  <si>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</si>
  <si>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</si>
  <si>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</si>
  <si>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</si>
  <si>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</si>
  <si>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</si>
  <si>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</si>
  <si>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</si>
  <si>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</si>
  <si>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</si>
  <si>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</si>
  <si>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</si>
  <si>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</si>
  <si>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</si>
  <si>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</si>
  <si>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</si>
  <si>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</si>
  <si>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</si>
  <si>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</si>
  <si>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</si>
  <si>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</si>
  <si>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</si>
  <si>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</si>
  <si>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</si>
  <si>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</si>
  <si>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</si>
  <si>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</si>
  <si>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</si>
  <si>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</si>
  <si>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</si>
  <si>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</si>
  <si>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</si>
  <si>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</si>
  <si>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</si>
  <si>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</si>
  <si>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</si>
  <si>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</si>
  <si>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</si>
  <si>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</si>
  <si>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</si>
  <si>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</si>
  <si>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</si>
  <si>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</si>
  <si>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</si>
  <si>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</si>
  <si>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</si>
  <si>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</si>
  <si>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</si>
  <si>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</si>
  <si>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</si>
  <si>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</si>
  <si>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</si>
  <si>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</si>
  <si>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</si>
  <si>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</si>
  <si>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</si>
  <si>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</si>
  <si>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</si>
  <si>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</si>
  <si>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</si>
  <si>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</si>
  <si>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</si>
  <si>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</si>
  <si>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</si>
  <si>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</si>
  <si>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</si>
  <si>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</si>
  <si>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</si>
  <si>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</si>
  <si>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</si>
  <si>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</si>
  <si>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</si>
  <si>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</si>
  <si>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</si>
  <si>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</si>
  <si>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</si>
  <si>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</si>
  <si>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</si>
  <si>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</si>
  <si>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</si>
  <si>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</si>
  <si>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</si>
  <si>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</si>
  <si>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</si>
  <si>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</si>
  <si>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</si>
  <si>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</si>
  <si>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</si>
  <si>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</si>
  <si>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</si>
  <si>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</si>
  <si>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</si>
  <si>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</si>
  <si>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</si>
  <si>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</si>
  <si>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</si>
  <si>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</si>
  <si>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</si>
  <si>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</si>
  <si>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</si>
  <si>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</si>
  <si>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</si>
  <si>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</si>
  <si>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</si>
  <si>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</si>
  <si>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</si>
  <si>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</si>
  <si>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</si>
  <si>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</si>
  <si>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</si>
  <si>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</si>
  <si>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</si>
  <si>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</si>
  <si>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</si>
  <si>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</si>
  <si>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</si>
  <si>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</si>
  <si>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</si>
  <si>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</si>
  <si>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</si>
  <si>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</si>
  <si>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</si>
  <si>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</si>
  <si>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</si>
  <si>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</si>
  <si>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</si>
  <si>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</si>
  <si>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</si>
  <si>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</si>
  <si>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</si>
  <si>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</si>
  <si>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</si>
  <si>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</si>
  <si>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</si>
  <si>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</si>
  <si>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</si>
  <si>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</si>
  <si>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</si>
  <si>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</si>
  <si>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</si>
  <si>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</si>
  <si>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</si>
  <si>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</si>
  <si>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</si>
  <si>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</si>
  <si>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</si>
  <si>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</si>
  <si>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</si>
  <si>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</si>
  <si>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</si>
  <si>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</si>
  <si>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</si>
  <si>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</si>
  <si>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</si>
  <si>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</si>
  <si>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</si>
  <si>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</si>
  <si>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</si>
  <si>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</si>
  <si>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</si>
  <si>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</si>
  <si>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</si>
  <si>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</si>
  <si>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</si>
  <si>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</si>
  <si>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</si>
  <si>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</si>
  <si>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</si>
  <si>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</si>
  <si>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</si>
  <si>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</si>
  <si>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</si>
  <si>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</si>
  <si>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</si>
  <si>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</si>
  <si>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</si>
  <si>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</si>
  <si>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</si>
  <si>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</si>
  <si>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</si>
  <si>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</si>
  <si>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</si>
  <si>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</si>
  <si>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</si>
  <si>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</si>
  <si>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</si>
  <si>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</si>
  <si>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</si>
  <si>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</si>
  <si>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</si>
  <si>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</si>
  <si>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</si>
  <si>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</si>
  <si>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</si>
  <si>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</si>
  <si>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</si>
  <si>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</si>
  <si>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</si>
  <si>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</si>
  <si>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</si>
  <si>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</si>
  <si>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</si>
  <si>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</si>
  <si>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</si>
  <si>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</si>
  <si>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</si>
  <si>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</si>
  <si>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</si>
  <si>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</si>
  <si>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</si>
  <si>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</si>
  <si>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</si>
  <si>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</si>
  <si>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</si>
  <si>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</si>
  <si>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</si>
  <si>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</si>
  <si>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</si>
  <si>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</si>
  <si>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</si>
  <si>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</si>
  <si>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</si>
  <si>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</si>
  <si>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</si>
  <si>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</si>
  <si>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</si>
  <si>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</si>
  <si>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</si>
  <si>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</si>
  <si>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</si>
  <si>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</si>
  <si>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</si>
  <si>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</si>
  <si>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</si>
  <si>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</si>
  <si>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</si>
  <si>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</si>
  <si>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</si>
  <si>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</si>
  <si>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</si>
  <si>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</si>
  <si>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</si>
  <si>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</si>
  <si>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</si>
  <si>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</si>
  <si>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</si>
  <si>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</si>
  <si>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</si>
  <si>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</si>
  <si>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</si>
  <si>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</si>
  <si>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</si>
  <si>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</si>
  <si>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</si>
  <si>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</si>
  <si>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</si>
  <si>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</si>
  <si>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</si>
  <si>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</si>
  <si>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</si>
  <si>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</si>
  <si>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</si>
  <si>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</si>
  <si>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</si>
  <si>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</si>
  <si>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</si>
  <si>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</si>
  <si>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</si>
  <si>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</si>
  <si>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</si>
  <si>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</si>
  <si>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</si>
  <si>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</si>
  <si>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</si>
  <si>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</si>
  <si>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</si>
  <si>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</si>
  <si>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</si>
  <si>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</si>
  <si>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</si>
  <si>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</si>
  <si>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</si>
  <si>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</si>
  <si>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</si>
  <si>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</si>
  <si>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</si>
  <si>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</si>
  <si>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</si>
  <si>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</si>
  <si>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</si>
  <si>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</si>
  <si>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</si>
  <si>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</si>
  <si>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</si>
  <si>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</si>
  <si>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</si>
  <si>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</si>
  <si>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</si>
  <si>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</si>
  <si>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</si>
  <si>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</si>
  <si>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</si>
  <si>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</si>
  <si>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</si>
  <si>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</si>
  <si>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</si>
  <si>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</si>
  <si>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</si>
  <si>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</si>
  <si>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</si>
  <si>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</si>
  <si>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</si>
  <si>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</si>
  <si>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</si>
  <si>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</si>
  <si>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</si>
  <si>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</si>
  <si>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</si>
  <si>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</si>
  <si>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</si>
  <si>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</si>
  <si>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</si>
  <si>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</si>
  <si>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</si>
  <si>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</si>
  <si>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</si>
  <si>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</si>
  <si>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</si>
  <si>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</si>
  <si>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</si>
  <si>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</si>
  <si>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</si>
  <si>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</si>
  <si>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</si>
  <si>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</si>
  <si>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</si>
  <si>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</si>
  <si>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</si>
  <si>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</si>
  <si>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</si>
  <si>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</si>
  <si>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</si>
  <si>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</si>
  <si>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</si>
  <si>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</si>
  <si>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</si>
  <si>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</si>
  <si>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</si>
  <si>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</si>
  <si>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</si>
  <si>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</si>
  <si>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</si>
  <si>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</si>
  <si>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</si>
  <si>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</si>
  <si>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</si>
  <si>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</si>
  <si>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</si>
  <si>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</si>
  <si>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</si>
  <si>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</si>
  <si>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</si>
  <si>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</si>
  <si>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</si>
  <si>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</si>
  <si>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</si>
  <si>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</si>
  <si>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</si>
  <si>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</si>
  <si>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</si>
  <si>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</si>
  <si>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</si>
  <si>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</si>
  <si>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</si>
  <si>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</si>
  <si>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</si>
  <si>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</si>
  <si>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</si>
  <si>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</si>
  <si>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</si>
  <si>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</si>
  <si>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</si>
  <si>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</si>
  <si>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</si>
  <si>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</si>
  <si>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</si>
  <si>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</si>
  <si>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</si>
  <si>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</si>
  <si>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</si>
  <si>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</si>
  <si>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</si>
  <si>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</si>
  <si>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</si>
  <si>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</si>
  <si>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</si>
  <si>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</si>
  <si>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</si>
  <si>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</si>
  <si>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</si>
  <si>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</si>
  <si>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</si>
  <si>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</si>
  <si>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</si>
  <si>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</si>
  <si>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</si>
  <si>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</si>
  <si>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</si>
  <si>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</si>
  <si>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</si>
  <si>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</si>
  <si>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</si>
  <si>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</si>
  <si>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</si>
  <si>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</si>
  <si>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</si>
  <si>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</si>
  <si>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</si>
  <si>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</si>
  <si>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</si>
  <si>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</si>
  <si>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</si>
  <si>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</si>
  <si>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</si>
  <si>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</si>
  <si>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</si>
  <si>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</si>
  <si>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</si>
  <si>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</si>
  <si>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</si>
  <si>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</si>
  <si>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</si>
  <si>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</si>
  <si>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</si>
  <si>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</si>
  <si>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</si>
  <si>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</si>
  <si>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</si>
  <si>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</si>
  <si>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</si>
  <si>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</si>
  <si>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</si>
  <si>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</si>
  <si>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</si>
  <si>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</si>
  <si>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</si>
  <si>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</si>
  <si>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</si>
  <si>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</si>
  <si>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</si>
  <si>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</si>
  <si>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</si>
  <si>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</si>
  <si>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</si>
  <si>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</si>
  <si>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</si>
  <si>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</si>
  <si>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</si>
  <si>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</si>
  <si>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</si>
  <si>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</si>
  <si>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</si>
  <si>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</si>
  <si>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</si>
  <si>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</si>
  <si>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</si>
  <si>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</si>
  <si>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</si>
  <si>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</si>
  <si>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</si>
  <si>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</si>
  <si>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</si>
  <si>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</si>
  <si>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</si>
  <si>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</si>
  <si>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</si>
  <si>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</si>
  <si>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</si>
  <si>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</si>
  <si>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</si>
  <si>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</si>
  <si>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</si>
  <si>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</si>
  <si>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</si>
  <si>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</si>
  <si>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</si>
  <si>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</si>
  <si>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</si>
  <si>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</si>
  <si>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</si>
  <si>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</si>
  <si>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</si>
  <si>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</si>
  <si>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</si>
  <si>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</si>
  <si>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</si>
  <si>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</si>
  <si>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</si>
  <si>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</si>
  <si>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</si>
  <si>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</si>
  <si>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</si>
  <si>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</si>
  <si>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</si>
  <si>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</si>
  <si>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</si>
  <si>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</si>
  <si>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</si>
  <si>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</si>
  <si>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</si>
  <si>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</si>
  <si>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</si>
  <si>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</si>
  <si>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</si>
  <si>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</si>
  <si>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</si>
  <si>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</si>
  <si>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</si>
  <si>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</si>
  <si>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</si>
  <si>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</si>
  <si>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</si>
  <si>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</si>
  <si>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</si>
  <si>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</si>
  <si>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</si>
  <si>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</si>
  <si>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</si>
  <si>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</si>
  <si>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</si>
  <si>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</si>
  <si>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</si>
  <si>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</si>
  <si>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</si>
  <si>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</si>
  <si>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</si>
  <si>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</si>
  <si>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</si>
  <si>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</si>
  <si>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</si>
  <si>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</si>
  <si>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</si>
  <si>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</si>
  <si>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</si>
  <si>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</si>
  <si>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</si>
  <si>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</si>
  <si>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</si>
  <si>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</si>
  <si>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</si>
  <si>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</si>
  <si>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</si>
  <si>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</si>
  <si>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</si>
  <si>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</si>
  <si>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</si>
  <si>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</si>
  <si>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</si>
  <si>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</si>
  <si>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</si>
  <si>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</si>
  <si>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</si>
  <si>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</si>
  <si>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</si>
  <si>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</si>
  <si>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</si>
  <si>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</si>
  <si>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</si>
  <si>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</si>
  <si>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</si>
  <si>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</si>
  <si>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</si>
  <si>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</si>
  <si>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</si>
  <si>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</si>
  <si>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</si>
  <si>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</si>
  <si>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</si>
  <si>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</si>
  <si>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</si>
  <si>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</si>
  <si>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</si>
  <si>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</si>
  <si>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</si>
  <si>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</si>
  <si>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</si>
  <si>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</si>
  <si>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</si>
  <si>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</si>
  <si>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</si>
  <si>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</si>
  <si>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</si>
  <si>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</si>
  <si>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</si>
  <si>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</si>
  <si>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</si>
  <si>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</si>
  <si>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</si>
  <si>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</si>
  <si>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</si>
  <si>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</si>
  <si>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</si>
  <si>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</si>
  <si>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</si>
  <si>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</si>
  <si>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</si>
  <si>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</si>
  <si>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</si>
  <si>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</si>
  <si>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</si>
  <si>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</si>
  <si>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</si>
  <si>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</si>
  <si>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</si>
  <si>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</si>
  <si>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</si>
  <si>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</si>
  <si>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</si>
  <si>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</si>
  <si>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</si>
  <si>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</si>
  <si>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</si>
  <si>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</si>
  <si>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</si>
  <si>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</si>
  <si>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</si>
  <si>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</si>
  <si>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</si>
  <si>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</si>
  <si>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</si>
  <si>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</si>
  <si>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</si>
  <si>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</si>
  <si>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</si>
  <si>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</si>
  <si>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</si>
  <si>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</si>
  <si>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</si>
  <si>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</si>
  <si>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</si>
  <si>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</si>
  <si>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</si>
  <si>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</si>
  <si>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</si>
  <si>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</si>
  <si>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</si>
  <si>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</si>
  <si>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</si>
  <si>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</si>
  <si>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</si>
  <si>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</si>
  <si>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</si>
  <si>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</si>
  <si>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</si>
  <si>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</si>
  <si>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</si>
  <si>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</si>
  <si>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</si>
  <si>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</si>
  <si>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</si>
  <si>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</si>
  <si>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</si>
  <si>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</si>
  <si>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</si>
  <si>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</si>
  <si>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</si>
  <si>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</si>
  <si>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</si>
  <si>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</si>
  <si>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</si>
  <si>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</si>
  <si>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</si>
  <si>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</si>
  <si>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</si>
  <si>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</si>
  <si>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</si>
  <si>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</si>
  <si>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</si>
  <si>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</si>
  <si>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</si>
  <si>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</si>
  <si>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</si>
  <si>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</si>
  <si>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</si>
  <si>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</si>
  <si>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</si>
  <si>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</si>
  <si>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</si>
  <si>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</si>
  <si>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</si>
  <si>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</si>
  <si>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</si>
  <si>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</si>
  <si>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</si>
  <si>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</si>
  <si>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</si>
  <si>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</si>
  <si>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</si>
  <si>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</si>
  <si>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</si>
  <si>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</si>
  <si>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</si>
  <si>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</si>
  <si>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</si>
  <si>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</si>
  <si>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</si>
  <si>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</si>
  <si>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</si>
  <si>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</si>
  <si>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</si>
  <si>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</si>
  <si>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</si>
  <si>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</si>
  <si>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</si>
  <si>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</si>
  <si>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</si>
  <si>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</si>
  <si>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</si>
  <si>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</si>
  <si>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</si>
  <si>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</si>
  <si>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</si>
  <si>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</si>
  <si>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</si>
  <si>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</si>
  <si>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</si>
  <si>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</si>
  <si>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</si>
  <si>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</si>
  <si>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</si>
  <si>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</si>
  <si>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</si>
  <si>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</si>
  <si>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</si>
  <si>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</si>
  <si>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</si>
  <si>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</si>
  <si>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</si>
  <si>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</si>
  <si>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</si>
  <si>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</si>
  <si>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</si>
  <si>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</si>
  <si>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</si>
  <si>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</si>
  <si>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</si>
  <si>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</si>
  <si>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</si>
  <si>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</si>
  <si>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</si>
  <si>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</si>
  <si>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</si>
  <si>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</si>
  <si>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</si>
  <si>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</si>
  <si>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</si>
  <si>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</si>
  <si>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</si>
  <si>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</si>
  <si>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</si>
  <si>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</si>
  <si>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</si>
  <si>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</si>
  <si>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</si>
  <si>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</si>
  <si>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</si>
  <si>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</si>
  <si>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</si>
  <si>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</si>
  <si>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</si>
  <si>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</si>
  <si>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</si>
  <si>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</si>
  <si>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</si>
  <si>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</si>
  <si>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</si>
  <si>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</si>
  <si>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</si>
  <si>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</si>
  <si>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</si>
  <si>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</si>
  <si>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</si>
  <si>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</si>
  <si>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</si>
  <si>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</si>
  <si>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</si>
  <si>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</si>
  <si>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</si>
  <si>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</si>
  <si>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</si>
  <si>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</si>
  <si>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</si>
  <si>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</si>
  <si>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</si>
  <si>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</si>
  <si>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</si>
  <si>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</si>
  <si>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</si>
  <si>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</si>
  <si>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</si>
  <si>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</si>
  <si>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</si>
  <si>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</si>
  <si>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</si>
  <si>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</si>
  <si>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</si>
  <si>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</si>
  <si>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</si>
  <si>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</si>
  <si>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</si>
  <si>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</si>
  <si>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</si>
  <si>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</si>
  <si>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</si>
  <si>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</si>
  <si>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</si>
  <si>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</si>
  <si>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</si>
  <si>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</si>
  <si>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</si>
  <si>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</si>
  <si>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</si>
  <si>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</si>
  <si>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</si>
  <si>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</si>
  <si>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</si>
  <si>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</si>
  <si>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</si>
  <si>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</si>
  <si>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</si>
  <si>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</si>
  <si>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</si>
  <si>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</si>
  <si>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</si>
  <si>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</si>
  <si>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</si>
  <si>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</si>
  <si>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</si>
  <si>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</si>
  <si>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</si>
  <si>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</si>
  <si>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</si>
  <si>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</si>
  <si>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</si>
  <si>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</si>
  <si>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</si>
  <si>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</si>
  <si>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</si>
  <si>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</si>
  <si>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</si>
  <si>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</si>
  <si>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</si>
  <si>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</si>
  <si>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</si>
  <si>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</si>
  <si>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</si>
  <si>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</si>
  <si>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</si>
  <si>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</si>
  <si>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</si>
  <si>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</si>
  <si>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</si>
  <si>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</si>
  <si>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</si>
  <si>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</si>
  <si>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</si>
  <si>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</si>
  <si>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</si>
  <si>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</si>
  <si>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</si>
  <si>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</si>
  <si>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</si>
  <si>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</si>
  <si>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</si>
  <si>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</si>
  <si>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</si>
  <si>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</si>
  <si>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</si>
  <si>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</si>
  <si>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</si>
  <si>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</si>
  <si>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</si>
  <si>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</si>
  <si>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</si>
  <si>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</si>
  <si>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</si>
  <si>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</si>
  <si>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</si>
  <si>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</si>
  <si>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</si>
  <si>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</si>
  <si>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</si>
  <si>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</si>
  <si>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</si>
  <si>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</si>
  <si>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</si>
  <si>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</si>
  <si>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</si>
  <si>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</si>
  <si>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</si>
  <si>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</si>
  <si>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</si>
  <si>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</si>
  <si>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</si>
  <si>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</si>
  <si>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</si>
  <si>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</si>
  <si>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</si>
  <si>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</si>
  <si>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</si>
  <si>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</si>
  <si>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</si>
  <si>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</si>
  <si>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</si>
  <si>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</si>
  <si>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</si>
  <si>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</si>
  <si>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</si>
  <si>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</si>
  <si>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</si>
  <si>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</si>
  <si>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</si>
  <si>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</si>
  <si>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</si>
  <si>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</si>
  <si>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</si>
  <si>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</si>
  <si>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</si>
  <si>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</si>
  <si>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</si>
  <si>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</si>
  <si>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</si>
  <si>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</si>
  <si>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</si>
  <si>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</si>
  <si>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</si>
  <si>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</si>
  <si>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</si>
  <si>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</si>
  <si>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</si>
  <si>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</si>
  <si>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</si>
  <si>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</si>
  <si>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</si>
  <si>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</si>
  <si>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</si>
  <si>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</si>
  <si>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</si>
  <si>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</si>
  <si>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</si>
  <si>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</si>
  <si>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</si>
  <si>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</si>
  <si>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</si>
  <si>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</si>
  <si>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</si>
  <si>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</si>
  <si>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</si>
  <si>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</si>
  <si>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</si>
  <si>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</si>
  <si>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</si>
  <si>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</si>
  <si>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</si>
  <si>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</si>
  <si>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</si>
  <si>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</si>
  <si>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</si>
  <si>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</si>
  <si>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</si>
  <si>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</si>
  <si>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</si>
  <si>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</si>
  <si>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</si>
  <si>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</si>
  <si>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</si>
  <si>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</si>
  <si>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</si>
  <si>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</si>
  <si>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</si>
  <si>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</si>
  <si>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</si>
  <si>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</si>
  <si>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</si>
  <si>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</si>
  <si>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</si>
  <si>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</si>
  <si>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</si>
  <si>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</si>
  <si>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</si>
  <si>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</si>
  <si>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</si>
  <si>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</si>
  <si>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</si>
  <si>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</si>
  <si>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</si>
  <si>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</si>
  <si>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</si>
  <si>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</si>
  <si>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</si>
  <si>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</si>
  <si>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</si>
  <si>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</si>
  <si>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</si>
  <si>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</si>
  <si>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</si>
  <si>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</si>
  <si>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</si>
  <si>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</si>
  <si>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</si>
  <si>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</si>
  <si>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</si>
  <si>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</si>
  <si>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</si>
  <si>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</si>
  <si>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</si>
  <si>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</si>
  <si>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</si>
  <si>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</si>
  <si>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</si>
  <si>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</si>
  <si>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</si>
  <si>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</si>
  <si>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</si>
  <si>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</si>
  <si>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</si>
  <si>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</si>
  <si>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</si>
  <si>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</si>
  <si>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</si>
  <si>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</si>
  <si>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</si>
  <si>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</si>
  <si>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</si>
  <si>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</si>
  <si>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</si>
  <si>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</si>
  <si>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</si>
  <si>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</si>
  <si>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</si>
  <si>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</si>
  <si>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</si>
  <si>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</si>
  <si>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</si>
  <si>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</si>
  <si>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</si>
  <si>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</si>
  <si>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</si>
  <si>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</si>
  <si>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</si>
  <si>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</si>
  <si>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</si>
  <si>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</si>
  <si>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</si>
  <si>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</si>
  <si>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</si>
  <si>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</si>
  <si>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</si>
  <si>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</si>
  <si>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</si>
  <si>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</si>
  <si>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</si>
  <si>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</si>
  <si>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</si>
  <si>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</si>
  <si>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</si>
  <si>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</si>
  <si>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</si>
  <si>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</si>
  <si>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</si>
  <si>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</si>
  <si>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</si>
  <si>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</si>
  <si>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</si>
  <si>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</si>
  <si>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</si>
  <si>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</si>
  <si>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</si>
  <si>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</si>
  <si>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</si>
  <si>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</si>
  <si>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</si>
  <si>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</si>
  <si>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</si>
  <si>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</si>
  <si>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</si>
  <si>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</si>
  <si>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</si>
  <si>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</si>
  <si>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</si>
  <si>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</si>
  <si>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</si>
  <si>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</si>
  <si>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</si>
  <si>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</si>
  <si>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</si>
  <si>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</si>
  <si>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</si>
  <si>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</si>
  <si>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</si>
  <si>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</si>
  <si>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</si>
  <si>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</si>
  <si>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</si>
  <si>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</si>
  <si>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</si>
  <si>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</si>
  <si>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</si>
  <si>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</si>
  <si>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</si>
  <si>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</si>
  <si>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</si>
  <si>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</si>
  <si>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</si>
  <si>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</si>
  <si>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</si>
  <si>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</si>
  <si>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</si>
  <si>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</si>
  <si>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</si>
  <si>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</si>
  <si>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</si>
  <si>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</si>
  <si>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</si>
  <si>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</si>
  <si>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</si>
  <si>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</si>
  <si>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</si>
  <si>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</si>
  <si>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</si>
  <si>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</si>
  <si>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</si>
  <si>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</si>
  <si>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</si>
  <si>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</si>
  <si>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</si>
  <si>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</si>
  <si>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</si>
  <si>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</si>
  <si>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</si>
  <si>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</si>
  <si>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</si>
  <si>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</si>
  <si>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</si>
  <si>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</si>
  <si>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</si>
  <si>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</si>
  <si>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</si>
  <si>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</si>
  <si>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</si>
  <si>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</si>
  <si>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</si>
  <si>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</si>
  <si>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</si>
  <si>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</si>
  <si>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</si>
  <si>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</si>
  <si>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</si>
  <si>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</si>
  <si>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</si>
  <si>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</si>
  <si>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</si>
  <si>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</si>
  <si>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</si>
  <si>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</si>
  <si>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</si>
  <si>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</si>
  <si>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</si>
  <si>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</si>
  <si>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</si>
  <si>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</si>
  <si>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</si>
  <si>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</si>
  <si>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</si>
  <si>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</si>
  <si>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</si>
  <si>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</si>
  <si>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</si>
  <si>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</si>
  <si>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</si>
  <si>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</si>
  <si>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</si>
  <si>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</si>
  <si>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</si>
  <si>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</si>
  <si>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</si>
  <si>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</si>
  <si>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</si>
  <si>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</si>
  <si>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</si>
  <si>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</si>
  <si>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</si>
  <si>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</si>
  <si>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</si>
  <si>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</si>
  <si>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</si>
  <si>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</si>
  <si>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</si>
  <si>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</si>
  <si>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</si>
  <si>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</si>
  <si>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</si>
  <si>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</si>
  <si>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</si>
  <si>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</si>
  <si>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</si>
  <si>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</si>
  <si>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</si>
  <si>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</si>
  <si>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</si>
  <si>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</si>
  <si>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</si>
  <si>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</si>
  <si>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</si>
  <si>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</si>
  <si>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</si>
  <si>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</si>
  <si>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</si>
  <si>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</si>
  <si>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</si>
  <si>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</si>
  <si>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</si>
  <si>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</si>
  <si>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</si>
  <si>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</si>
  <si>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</si>
  <si>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</si>
  <si>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</si>
  <si>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</si>
  <si>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</si>
  <si>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</si>
  <si>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</si>
  <si>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</si>
  <si>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</si>
  <si>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</si>
  <si>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</si>
  <si>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</si>
  <si>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</si>
  <si>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</si>
  <si>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</si>
  <si>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</si>
  <si>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</si>
  <si>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</si>
  <si>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</si>
  <si>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</si>
  <si>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</si>
  <si>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</si>
  <si>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</si>
  <si>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</si>
  <si>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</si>
  <si>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</si>
  <si>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</si>
  <si>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</si>
  <si>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</si>
  <si>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</si>
  <si>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</si>
  <si>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</si>
  <si>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</si>
  <si>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</si>
  <si>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</si>
  <si>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</si>
  <si>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</si>
  <si>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</si>
  <si>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</si>
  <si>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</si>
  <si>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</si>
  <si>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</si>
  <si>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</si>
  <si>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</si>
  <si>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</si>
  <si>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</si>
  <si>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</si>
  <si>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</si>
  <si>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</si>
  <si>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</si>
  <si>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</si>
  <si>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</si>
  <si>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</si>
  <si>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</si>
  <si>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</si>
  <si>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</si>
  <si>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</si>
  <si>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</si>
  <si>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</si>
  <si>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</si>
  <si>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</si>
  <si>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</si>
  <si>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</si>
  <si>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</si>
  <si>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</si>
  <si>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</si>
  <si>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</si>
  <si>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</si>
  <si>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</si>
  <si>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</si>
  <si>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</si>
  <si>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</si>
  <si>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</si>
  <si>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</si>
  <si>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</si>
  <si>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</si>
  <si>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</si>
  <si>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</si>
  <si>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</si>
  <si>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</si>
  <si>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</si>
  <si>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</si>
  <si>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</si>
  <si>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</si>
  <si>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</si>
  <si>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</si>
  <si>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</si>
  <si>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</si>
  <si>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</si>
  <si>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</si>
  <si>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</si>
  <si>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</si>
  <si>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</si>
  <si>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</si>
  <si>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</si>
  <si>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</si>
  <si>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</si>
  <si>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</si>
  <si>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</si>
  <si>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</si>
  <si>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</si>
  <si>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</si>
  <si>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</si>
  <si>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</si>
  <si>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</si>
  <si>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</si>
  <si>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</si>
  <si>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</si>
  <si>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</si>
  <si>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</si>
  <si>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</si>
  <si>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</si>
  <si>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</si>
  <si>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</si>
  <si>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</si>
  <si>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</si>
  <si>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</si>
  <si>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</si>
  <si>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</si>
  <si>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</si>
  <si>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</si>
  <si>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</si>
  <si>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</si>
  <si>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</si>
  <si>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</si>
  <si>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</si>
  <si>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</si>
  <si>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</si>
  <si>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</si>
  <si>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</si>
  <si>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</si>
  <si>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</si>
  <si>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</si>
  <si>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</si>
  <si>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</si>
  <si>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</si>
  <si>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</si>
  <si>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</si>
  <si>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</si>
  <si>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</si>
  <si>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</si>
  <si>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</si>
  <si>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</si>
  <si>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</si>
  <si>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</si>
  <si>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</si>
  <si>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</si>
  <si>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</si>
  <si>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</si>
  <si>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</si>
  <si>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</si>
  <si>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</si>
  <si>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</si>
  <si>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</si>
  <si>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</si>
  <si>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</si>
  <si>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</si>
  <si>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</si>
  <si>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</si>
  <si>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</si>
  <si>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</si>
  <si>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</si>
  <si>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</si>
  <si>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</si>
  <si>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</si>
  <si>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</si>
  <si>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</si>
  <si>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</si>
  <si>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</si>
  <si>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</si>
  <si>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</si>
  <si>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</si>
  <si>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</si>
  <si>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</si>
  <si>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</si>
  <si>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</si>
  <si>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</si>
  <si>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</si>
  <si>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</si>
  <si>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</si>
  <si>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</si>
  <si>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</si>
  <si>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</si>
  <si>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</si>
  <si>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</si>
  <si>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</si>
  <si>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</si>
  <si>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</si>
  <si>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</si>
  <si>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</si>
  <si>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</si>
  <si>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</si>
  <si>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</si>
  <si>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</si>
  <si>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</si>
  <si>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</si>
  <si>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</si>
  <si>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</si>
  <si>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</si>
  <si>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</si>
  <si>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</si>
  <si>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</si>
  <si>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</si>
  <si>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</si>
  <si>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</si>
  <si>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</si>
  <si>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</si>
  <si>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</si>
  <si>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</si>
  <si>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</si>
  <si>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</si>
  <si>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</si>
  <si>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</si>
  <si>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</si>
  <si>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</si>
  <si>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</si>
  <si>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</si>
  <si>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</si>
  <si>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</si>
  <si>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</si>
  <si>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</si>
  <si>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</si>
  <si>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</si>
  <si>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</si>
  <si>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</si>
  <si>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</si>
  <si>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</si>
  <si>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</si>
  <si>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</si>
  <si>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</si>
  <si>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</si>
  <si>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</si>
  <si>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</si>
  <si>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</si>
  <si>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</si>
  <si>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</si>
  <si>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</si>
  <si>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</si>
  <si>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</si>
  <si>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</si>
  <si>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</si>
  <si>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</si>
  <si>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</si>
  <si>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</si>
  <si>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</si>
  <si>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</si>
  <si>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</si>
  <si>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</si>
  <si>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</si>
  <si>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</si>
  <si>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</si>
  <si>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</si>
  <si>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</si>
  <si>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</si>
  <si>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</si>
  <si>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</si>
  <si>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</si>
  <si>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</si>
  <si>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</si>
  <si>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</si>
  <si>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</si>
  <si>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</si>
  <si>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</si>
  <si>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</si>
  <si>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</si>
  <si>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</si>
  <si>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</si>
  <si>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</si>
  <si>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</si>
  <si>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</si>
  <si>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</si>
  <si>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</si>
  <si>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</si>
  <si>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</si>
  <si>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</si>
  <si>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</si>
  <si>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</si>
  <si>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</si>
  <si>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</si>
  <si>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</si>
  <si>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</si>
  <si>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</si>
  <si>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</si>
  <si>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</si>
  <si>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</si>
  <si>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</si>
  <si>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</si>
  <si>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</si>
  <si>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</si>
  <si>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</si>
  <si>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</si>
  <si>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</si>
  <si>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</si>
  <si>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</si>
  <si>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</si>
  <si>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</si>
  <si>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</si>
  <si>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</si>
  <si>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</si>
  <si>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</si>
  <si>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</si>
  <si>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</si>
  <si>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</si>
  <si>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</si>
  <si>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</si>
  <si>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</si>
  <si>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</si>
  <si>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</si>
  <si>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</si>
  <si>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</si>
  <si>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</si>
  <si>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</si>
  <si>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</si>
  <si>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</si>
  <si>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</si>
  <si>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</si>
  <si>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</si>
  <si>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</si>
  <si>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</si>
  <si>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</si>
  <si>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</si>
  <si>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</si>
  <si>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</si>
  <si>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</si>
  <si>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</si>
  <si>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</si>
  <si>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</si>
  <si>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</si>
  <si>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</si>
  <si>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</si>
  <si>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</si>
  <si>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</si>
  <si>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</si>
  <si>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</si>
  <si>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</si>
  <si>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</si>
  <si>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</si>
  <si>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</si>
  <si>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</si>
  <si>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</si>
  <si>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</si>
  <si>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</si>
  <si>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</si>
  <si>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</si>
  <si>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</si>
  <si>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</si>
  <si>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</si>
  <si>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</si>
  <si>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</si>
  <si>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</si>
  <si>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</si>
  <si>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</si>
  <si>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</si>
  <si>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</si>
  <si>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</si>
  <si>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</si>
  <si>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</si>
  <si>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</si>
  <si>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</si>
  <si>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</si>
  <si>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</si>
  <si>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</si>
  <si>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</si>
  <si>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</si>
  <si>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</si>
  <si>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</si>
  <si>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</si>
  <si>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</si>
  <si>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</si>
  <si>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</si>
  <si>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</si>
  <si>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</si>
  <si>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</si>
  <si>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</si>
  <si>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</si>
  <si>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</si>
  <si>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</si>
  <si>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</si>
  <si>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</si>
  <si>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</si>
  <si>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</si>
  <si>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</si>
  <si>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</si>
  <si>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</si>
  <si>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</si>
  <si>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</si>
  <si>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</si>
  <si>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</si>
  <si>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</si>
  <si>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</si>
  <si>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</si>
  <si>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</si>
  <si>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</si>
  <si>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</si>
  <si>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</si>
  <si>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</si>
  <si>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</si>
  <si>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</si>
  <si>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</si>
  <si>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</si>
  <si>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</si>
  <si>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</si>
  <si>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</si>
  <si>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</si>
  <si>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</si>
  <si>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</si>
  <si>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</si>
  <si>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</si>
  <si>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</si>
  <si>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</si>
  <si>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</si>
  <si>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</si>
  <si>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</si>
  <si>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</si>
  <si>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</si>
  <si>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</si>
  <si>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</si>
  <si>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</si>
  <si>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</si>
  <si>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</si>
  <si>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</si>
  <si>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</si>
  <si>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</si>
  <si>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</si>
  <si>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</si>
  <si>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</si>
  <si>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</si>
  <si>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</si>
  <si>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</si>
  <si>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</si>
  <si>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</si>
  <si>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</si>
  <si>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</si>
  <si>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</si>
  <si>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</si>
  <si>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</si>
  <si>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</si>
  <si>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</si>
  <si>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</si>
  <si>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</si>
  <si>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</si>
  <si>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</si>
  <si>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</si>
  <si>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</si>
  <si>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</si>
  <si>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</si>
  <si>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</si>
  <si>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</si>
  <si>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</si>
  <si>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</si>
  <si>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</si>
  <si>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</si>
  <si>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</si>
  <si>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</si>
  <si>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</si>
  <si>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</si>
  <si>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</si>
  <si>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</si>
  <si>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</si>
  <si>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</si>
  <si>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</si>
  <si>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</si>
  <si>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</si>
  <si>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</si>
  <si>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</si>
  <si>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</si>
  <si>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</si>
  <si>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</si>
  <si>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NO PCM </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</si>
  <si>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</si>
  <si>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</si>
  <si>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</si>
  <si>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</si>
  <si>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</si>
  <si>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</si>
  <si>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</si>
  <si>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</si>
  <si>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</si>
  <si>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</si>
  <si>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</si>
  <si>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</si>
  <si>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</si>
  <si>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</si>
  <si>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</si>
  <si>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team at site TS</t>
  </si>
  <si>
    <t>PCM-20251018-00001865</t>
  </si>
  <si>
    <t>team will check after HSM0196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</si>
</sst>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285.8930159722222</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5.3977034722192911</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45948.841441898148</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45948.841441898148</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45948.841441898148</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45948.841441898148</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45948.841441898148</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45948.841441898148</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45948.841441898148</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45948.841441898148</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45948.841441898148</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45948.841441898148</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45948.841441898148</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45948.841441898148</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45948.841441898148</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45948.841441898148</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45948.841441898148</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45948.841441898148</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45948.841441898148</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45948.841441898148</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45948.841441898148</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45948.841441898148</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45948.841441898148</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45948.841441898148</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45948.841441898148</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45948.841441898148</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45948.841441898148</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45948.841441898148</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45948.841441898148</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45948.841441898148</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45948.841441898148</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45948.841441898148</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45948.841441898148</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45948.841441898148</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45948.841441898148</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45948.841441898148</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45948.841441898148</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45948.841441898148</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45948.841441898148</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45948.841441898148</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45948.841441898148</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45948.841441898148</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45948.841441898148</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45948.841441898148</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45948.841441898148</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45948.841441898148</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45948.841441898148</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45948.841441898148</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45948.841441898148</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45948.841441898148</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45948.841441898148</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45948.841441898148</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45948.841441898148</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45948.841441898148</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45948.841441898148</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45948.841441898148</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45948.841441898148</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45948.841441898148</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45948.841441898148</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45948.841441898148</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45948.841441898148</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45948.841441898148</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45948.841441898148</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45948.841441898148</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45948.841441898148</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45948.841441898148</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45948.841441898148</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45948.841441898148</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45948.841441898148</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45948.841441898148</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45948.841441898148</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45948.841441898148</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45948.841441898148</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45948.841441898148</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45948.841441898148</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45948.841441898148</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45948.841441898148</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45948.841441898148</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45948.841441898148</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45948.841441898148</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45948.841441898148</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45948.841441898148</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45948.841441898148</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45948.841441898148</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45948.841441898148</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45948.841441898148</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45948.841441898148</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45948.841441898148</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45948.841441898148</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45948.841441898148</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45948.841441898148</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45948.841441898148</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45948.841441898148</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45948.841441898148</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45948.841441898148</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45948.841441898148</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45948.841441898148</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45948.841441898148</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45948.841441898148</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45948.841441898148</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45948.841441898148</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45948.841441898148</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45948.841441898148</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45948.841441898148</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45948.841441898148</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45948.841441898148</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45948.841441898148</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45948.841441898148</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45948.841441898148</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142.11435856481694</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123.84160393518687</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4.3456664351833751</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45948.841441898148</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45948.841441898148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45948.841441898148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45948.841441898148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45948.841441898148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45948.841441898148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45948.841441898148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45948.841441898148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45948.841441898148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45948.841441898148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45948.841441898148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45948.841441898148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45948.841441898148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45948.841441898148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45948.841441898148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45948.841441898148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45948.841441898148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45948.841441898148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45948.841441898148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45948.841441898148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45948.841441898148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45948.841441898148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45948.841441898148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45948.841441898148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45948.841441898148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45948.841441898148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45948.841441898148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45948.841441898148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45948.841441898148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45948.841441898148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45948.841441898148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45948.841441898148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45948.841441898148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45948.841441898148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45948.841441898148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45948.841441898148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45948.841441898148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45948.841441898148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45948.841441898148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45948.841441898148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45948.841441898148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45948.841441898148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45948.841441898148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45948.841441898148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45948.841441898148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45948.841441898148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45948.841441898148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45948.841441898148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45948.841441898148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45948.841441898148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45948.841441898148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45948.841441898148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45948.841441898148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45948.841441898148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45948.841441898148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45948.841441898148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45948.841441898148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45948.841441898148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45948.841441898148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45948.841441898148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45948.841441898148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45948.841441898148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45948.841441898148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45948.841441898148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45948.841441898148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45948.841441898148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45948.841441898148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45948.841441898148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45948.841441898148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45948.841441898148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45948.841441898148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45948.841441898148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45948.841441898148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45948.841441898148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45948.841441898148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45948.841441898148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45948.841441898148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45948.841441898148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45948.841441898148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45948.841441898148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45948.841441898148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45948.841441898148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45948.841441898148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45948.841441898148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45948.841441898148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45948.841441898148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45948.841441898148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45948.841441898148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45948.841441898148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45948.841441898148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45948.841441898148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45948.841441898148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45948.841441898148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45948.841441898148</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45948.841441898148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45948.841441898148</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45948.841441898148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45948.841441898148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45948.841441898148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45948.841441898148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45948.841441898148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45948.841441898148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45948.841441898148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45948.841441898148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45948.841441898148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45948.841441898148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45948.841441898148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45948.841441898148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45948.841441898148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45948.841441898148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45948.841441898148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45948.841441898148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45948.841441898148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45948.841441898148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45948.841441898148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45948.841441898148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45948.841441898148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45948.841441898148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45948.841441898148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45948.841441898148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45948.841441898148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45948.841441898148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45948.841441898148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45948.841441898148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45948.841441898148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45948.841441898148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45948.841441898148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45948.841441898148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45948.841441898148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45948.841441898148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45948.841441898148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45948.841441898148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45948.841441898148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45948.841441898148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45948.841441898148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45948.841441898148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45948.841441898148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45948.841441898148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45948.841441898148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45948.841441898148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45948.841441898148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45948.841441898148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45948.841441898148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45948.841441898148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45948.841441898148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45948.841441898148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45948.841441898148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45948.841441898148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45948.841441898148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45948.841441898148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45948.841441898148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45948.841441898148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45948.841441898148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45948.841441898148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45948.841441898148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45948.841441898148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45948.841441898148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45948.841441898148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45948.841441898148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45948.841441898148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45948.841441898148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45948.841441898148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45948.841441898148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45948.841441898148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45948.841441898148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45948.841441898148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45948.841441898148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45948.841441898148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45948.841441898148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45948.841441898148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45948.841441898148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45948.841441898148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45948.841441898148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45948.841441898148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45948.841441898148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45948.841441898148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45948.841441898148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45948.841441898148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45948.841441898148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45948.841441898148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45948.841441898148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45948.841441898148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45948.841441898148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45948.841441898148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45948.841441898148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45948.841441898148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45948.841441898148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45948.841441898148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45948.841441898148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45948.841441898148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45948.841441898148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45948.841441898148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45948.841441898148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45948.841441898148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45948.841441898148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45948.841441898148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45948.841441898148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45948.841441898148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45948.841441898148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45948.841441898148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45948.841441898148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45948.841441898148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45948.841441898148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45948.841441898148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45948.841441898148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45948.841441898148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45948.841441898148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45948.841441898148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45948.841441898148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45948.841441898148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45948.841441898148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45948.841441898148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45948.841441898148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45948.841441898148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45948.841441898148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45948.841441898148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45948.841441898148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45948.841441898148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45948.841441898148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45948.841441898148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45948.841441898148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45948.841441898148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45948.841441898148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45948.841441898148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45948.841441898148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45948.841441898148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45948.841441898148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45948.841441898148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45948.841441898148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45948.841441898148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45948.841441898148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45948.841441898148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45948.841441898148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45948.841441898148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45948.841441898148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45948.841441898148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45948.841441898148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45948.841441898148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45948.841441898148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45948.841441898148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45948.841441898148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45948.841441898148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45948.841441898148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45948.841441898148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45948.841441898148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45948.841441898148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45948.841441898148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45948.841441898148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45948.841441898148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45948.841441898148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45948.841441898148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45948.841441898148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45948.841441898148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45948.841441898148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45948.841441898148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45948.841441898148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45948.841441898148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45948.841441898148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45948.841441898148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45948.841441898148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45948.841441898148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45948.841441898148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45948.841441898148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45948.841441898148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45948.841441898148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45948.841441898148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45948.841441898148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45948.841441898148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45948.841441898148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45948.841441898148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45948.841441898148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45948.841441898148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45948.841441898148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45948.841441898148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45948.841441898148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45948.841441898148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45948.841441898148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45948.841441898148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45948.841441898148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45948.841441898148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45948.841441898148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45948.841441898148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45948.841441898148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45948.841441898148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45948.841441898148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45948.841441898148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45948.841441898148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45948.841441898148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45948.841441898148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45948.841441898148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45948.841441898148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45948.841441898148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45948.841441898148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45948.841441898148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45948.841441898148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45948.841441898148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45948.841441898148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45948.841441898148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45948.841441898148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45948.841441898148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45948.841441898148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45948.841441898148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45948.841441898148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45948.841441898148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45948.841441898148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45948.841441898148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45948.841441898148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45948.841441898148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45948.841441898148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45948.841441898148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45948.841441898148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45948.841441898148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45948.841441898148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45948.841441898148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45948.841441898148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45948.841441898148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45948.841441898148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45948.841441898148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45948.841441898148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45948.841441898148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45948.841441898148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45948.841441898148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45948.841441898148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45948.841441898148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45948.841441898148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45948.841441898148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45948.841441898148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45948.841441898148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45948.841441898148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45948.841441898148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45948.841441898148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45948.841441898148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45948.841441898148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45948.841441898148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45948.841441898148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45948.841441898148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45948.841441898148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45948.841441898148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45948.841441898148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45948.841441898148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45948.841441898148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45948.841441898148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45948.841441898148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45948.841441898148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45948.841441898148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45948.841441898148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45948.841441898148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45948.841441898148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45948.841441898148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45948.841441898148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45948.841441898148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45948.841441898148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45948.841441898148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45948.841441898148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45948.841441898148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45948.841441898148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45948.841441898148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45948.841441898148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45948.841441898148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45948.841441898148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45948.841441898148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45948.841441898148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45948.841441898148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45948.841441898148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45948.841441898148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45948.841441898148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45948.841441898148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45948.841441898148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45948.841441898148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45948.841441898148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45948.841441898148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45948.841441898148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45948.841441898148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45948.841441898148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45948.841441898148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45948.841441898148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45948.841441898148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45948.841441898148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45948.841441898148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45948.841441898148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45948.841441898148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45948.841441898148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45948.841441898148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45948.841441898148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45948.841441898148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45948.841441898148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45948.841441898148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45948.841441898148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45948.841441898148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45948.841441898148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45948.841441898148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45948.841441898148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45948.841441898148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45948.841441898148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45948.841441898148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45948.841441898148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45948.841441898148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45948.841441898148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45948.841441898148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45948.841441898148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45948.841441898148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45948.841441898148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45948.841441898148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45948.841441898148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45948.841441898148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45948.841441898148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45948.841441898148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45948.841441898148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45948.841441898148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45948.841441898148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45948.841441898148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45948.841441898148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45948.841441898148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45948.841441898148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45948.841441898148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45948.841441898148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45948.841441898148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45948.841441898148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45948.841441898148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45948.841441898148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45948.841441898148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45948.841441898148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45948.841441898148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45948.841441898148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45948.841441898148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45948.841441898148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45948.841441898148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45948.841441898148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45948.841441898148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45948.841441898148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45948.841441898148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45948.841441898148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45948.841441898148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45948.841441898148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45948.841441898148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45948.841441898148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45948.841441898148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45948.841441898148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45948.841441898148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45948.841441898148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45948.841441898148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45948.841441898148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45948.841441898148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45948.841441898148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45948.841441898148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45948.841441898148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45948.841441898148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45948.841441898148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45948.841441898148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45948.841441898148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45948.841441898148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45948.841441898148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45948.841441898148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45948.841441898148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45948.841441898148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45948.841441898148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45948.841441898148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45948.841441898148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45948.841441898148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45948.841441898148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45948.841441898148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45948.841441898148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45948.841441898148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45948.841441898148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45948.841441898148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45948.841441898148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45948.841441898148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45948.841441898148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45948.841441898148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45948.841441898148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45948.841441898148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45948.841441898148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45948.841441898148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45948.841441898148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45948.841441898148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45948.841441898148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45948.841441898148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45948.841441898148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45948.841441898148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45948.841441898148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45948.841441898148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45948.841441898148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45948.841441898148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45948.841441898148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45948.841441898148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45948.841441898148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45948.841441898148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45948.841441898148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45948.841441898148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45948.841441898148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45948.841441898148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45948.841441898148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45948.841441898148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45948.841441898148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45948.841441898148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45948.841441898148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45948.841441898148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45948.841441898148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45948.841441898148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45948.841441898148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45948.841441898148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45948.841441898148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45948.841441898148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45948.841441898148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45948.841441898148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45948.841441898148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45948.841441898148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45948.841441898148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45948.841441898148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45948.841441898148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45948.841441898148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45948.841441898148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45948.841441898148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45948.841441898148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45948.841441898148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45948.841441898148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45948.841441898148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45948.841441898148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45948.841441898148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45948.841441898148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45948.841441898148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45948.841441898148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45948.841441898148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45948.841441898148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45948.841441898148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45948.841441898148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45948.841441898148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45948.841441898148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45948.841441898148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45948.841441898148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45948.841441898148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45948.841441898148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45948.841441898148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45948.841441898148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45948.841441898148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45948.841441898148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45948.841441898148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45948.841441898148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45948.841441898148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45948.841441898148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45948.841441898148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45948.841441898148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45948.841441898148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45948.841441898148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45948.841441898148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45948.841441898148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45948.841441898148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45948.841441898148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45948.841441898148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45948.841441898148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45948.841441898148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45948.841441898148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45948.841441898148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45948.841441898148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45948.841441898148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45948.841441898148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45948.841441898148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45948.841441898148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45948.841441898148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45948.841441898148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45948.841441898148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45948.841441898148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45948.841441898148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45948.841441898148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45948.841441898148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45948.841441898148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45948.841441898148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45948.841441898148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45948.841441898148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45948.841441898148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45948.841441898148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45948.841441898148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45948.841441898148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45948.841441898148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45948.841441898148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45948.841441898148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45948.841441898148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45948.841441898148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45948.841441898148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45948.841441898148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45948.841441898148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45948.841441898148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45948.841441898148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45948.841441898148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45948.841441898148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45948.841441898148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45948.841441898148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45948.841441898148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45948.841441898148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45948.841441898148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45948.841441898148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45948.841441898148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45948.841441898148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45948.841441898148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45948.841441898148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45948.841441898148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45948.841441898148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45948.841441898148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45948.841441898148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45948.841441898148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45948.841441898148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45948.841441898148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45948.841441898148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45948.841441898148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45948.841441898148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45948.841441898148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45948.841441898148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45948.841441898148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45948.841441898148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45948.841441898148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45948.841441898148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45948.841441898148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45948.841441898148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45948.841441898148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45948.841441898148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45948.841441898148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45948.841441898148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45948.841441898148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45948.841441898148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45948.841441898148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45948.841441898148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45948.841441898148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45948.841441898148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45948.841441898148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45948.841441898148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45948.841441898148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45948.841441898148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45948.841441898148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45948.841441898148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45948.841441898148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45948.841441898148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45948.841441898148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45948.841441898148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45948.841441898148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45948.841441898148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45948.841441898148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45948.841441898148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45948.841441898148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45948.841441898148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45948.841441898148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45948.841441898148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45948.841441898148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45948.841441898148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45948.841441898148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45948.841441898148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45948.841441898148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45948.841441898148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45948.841441898148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45948.841441898148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45948.841441898148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45948.841441898148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45948.841441898148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45948.841441898148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45948.841441898148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45948.841441898148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45948.841441898148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45948.841441898148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45948.841441898148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45948.841441898148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45948.841441898148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45948.841441898148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45948.841441898148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45948.841441898148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45948.841441898148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45948.841441898148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45948.841441898148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45948.841441898148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45948.841441898148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45948.841441898148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45948.841441898148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45948.841441898148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45948.841441898148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45948.841441898148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45948.841441898148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45948.841441898148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45948.841441898148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45948.841441898148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45948.841441898148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45948.841441898148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45948.841441898148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45948.841441898148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45948.841441898148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45948.841441898148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45948.841441898148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45948.841441898148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45948.841441898148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45948.841441898148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45948.841441898148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45948.841441898148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45948.841441898148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45948.841441898148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45948.841441898148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45948.841441898148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45948.841441898148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45948.841441898148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45948.841441898148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45948.841441898148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45948.841441898148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45948.841441898148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45948.841441898148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45948.841441898148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45948.841441898148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45948.841441898148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45948.841441898148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45948.841441898148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45948.841441898148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45948.841441898148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45948.841441898148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45948.841441898148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45948.841441898148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45948.841441898148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45948.841441898148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45948.841441898148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45948.841441898148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45948.841441898148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45948.841441898148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45948.841441898148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45948.841441898148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45948.841441898148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45948.841441898148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45948.841441898148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45948.841441898148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45948.841441898148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45948.841441898148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45948.841441898148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45948.841441898148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45948.841441898148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45948.841441898148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45948.841441898148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45948.841441898148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45948.841441898148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45948.841441898148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45948.841441898148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45948.841441898148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45948.841441898148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45948.841441898148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45948.841441898148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45948.841441898148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45948.841441898148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45948.841441898148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45948.841441898148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45948.841441898148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45948.841441898148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45948.841441898148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45948.841441898148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45948.841441898148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45948.841441898148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45948.841441898148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45948.841441898148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45948.841441898148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45948.841441898148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45948.841441898148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45948.841441898148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45948.841441898148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45948.841441898148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45948.841441898148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45948.841441898148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45948.841441898148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45948.841441898148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45948.841441898148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45948.841441898148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45948.841441898148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45948.841441898148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45948.841441898148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45948.841441898148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45948.841441898148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45948.841441898148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45948.841441898148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45948.841441898148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45948.841441898148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45948.841441898148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45948.841441898148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45948.841441898148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45948.841441898148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45948.841441898148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45948.841441898148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45948.841441898148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45948.841441898148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45948.841441898148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45948.841441898148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45948.841441898148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45948.841441898148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45948.841441898148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45948.841441898148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45948.841441898148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45948.841441898148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45948.841441898148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45948.841441898148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45948.841441898148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45948.841441898148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45948.841441898148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45948.841441898148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45948.841441898148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45948.841441898148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45948.841441898148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45948.841441898148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45948.841441898148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45948.841441898148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45948.841441898148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45948.841441898148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45948.841441898148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45948.841441898148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45948.841441898148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45948.841441898148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45948.841441898148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45948.841441898148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45948.841441898148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45948.841441898148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45948.841441898148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45948.841441898148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45948.841441898148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45948.841441898148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45948.841441898148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45948.841441898148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45948.841441898148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45948.841441898148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45948.841441898148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45948.841441898148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45948.841441898148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45948.841441898148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45948.841441898148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45948.841441898148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45948.841441898148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45948.841441898148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45948.841441898148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45948.841441898148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45948.841441898148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45948.841441898148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45948.841441898148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45948.841441898148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45948.841441898148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45948.841441898148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45948.841441898148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45948.841441898148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45948.841441898148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45948.841441898148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45948.841441898148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45948.841441898148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45948.841441898148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45948.841441898148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45948.841441898148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45948.841441898148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45948.841441898148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45948.841441898148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45948.841441898148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45948.841441898148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45948.841441898148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45948.841441898148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45948.841441898148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45948.841441898148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45948.841441898148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45948.841441898148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45948.841441898148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45948.841441898148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45948.841441898148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45948.841441898148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45948.841441898148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45948.841441898148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45948.841441898148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45948.841441898148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45948.841441898148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45948.841441898148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45948.841441898148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45948.841441898148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45948.841441898148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45948.841441898148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45948.841441898148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45948.841441898148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45948.841441898148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45948.841441898148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45948.841441898148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45948.841441898148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45948.841441898148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45948.841441898148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45948.841441898148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45948.841441898148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45948.841441898148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45948.841441898148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45948.841441898148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45948.841441898148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45948.841441898148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45948.841441898148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45948.841441898148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45948.841441898148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45948.841441898148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45948.841441898148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45948.841441898148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45948.841441898148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45948.841441898148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45948.841441898148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45948.841441898148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45948.841441898148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45948.841441898148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45948.841441898148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45948.841441898148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45948.841441898148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45948.841441898148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45948.841441898148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45948.841441898148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45948.841441898148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45948.841441898148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45948.841441898148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45948.841441898148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45948.841441898148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45948.841441898148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45948.841441898148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45948.841441898148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45948.841441898148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45948.841441898148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45948.841441898148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45948.841441898148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45948.841441898148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45948.841441898148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45948.841441898148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45948.841441898148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45948.841441898148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45948.841441898148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45948.841441898148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45948.841441898148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45948.841441898148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45948.841441898148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45948.841441898148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45948.841441898148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45948.841441898148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45948.841441898148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45948.841441898148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45948.841441898148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45948.841441898148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45948.841441898148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45948.841441898148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45948.841441898148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45948.841441898148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45948.841441898148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45948.841441898148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45948.841441898148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45948.841441898148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45948.841441898148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45948.841441898148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45948.841441898148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45948.841441898148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45948.841441898148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45948.841441898148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45948.841441898148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45948.841441898148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45948.841441898148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45948.841441898148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45948.841441898148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45948.841441898148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45948.841441898148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45948.841441898148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45948.841441898148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45948.841441898148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45948.841441898148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45948.841441898148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45948.841441898148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45948.841441898148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45948.841441898148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45948.841441898148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45948.841441898148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45948.841441898148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45948.841441898148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45948.841441898148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45948.841441898148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45948.841441898148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45948.841441898148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45948.841441898148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45948.841441898148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45948.841441898148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45948.841441898148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45948.841441898148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45948.841441898148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45948.841441898148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45948.841441898148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45948.841441898148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45948.841441898148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45948.841441898148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45948.841441898148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45948.841441898148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45948.841441898148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45948.841441898148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45948.841441898148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45948.841441898148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45948.841441898148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45948.841441898148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45948.841441898148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45948.841441898148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45948.841441898148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45948.841441898148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45948.841441898148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45948.841441898148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45948.841441898148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45948.841441898148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45948.841441898148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45948.841441898148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45948.841441898148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45948.841441898148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45948.841441898148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45948.841441898148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45948.841441898148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45948.841441898148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45948.841441898148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45948.841441898148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45948.841441898148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45948.841441898148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45948.841441898148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45948.841441898148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45948.841441898148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45948.841441898148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45948.841441898148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45948.841441898148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45948.841441898148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45948.841441898148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45948.841441898148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45948.841441898148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45948.841441898148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45948.841441898148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45948.841441898148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45948.841441898148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45948.841441898148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45948.841441898148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45948.841441898148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45948.841441898148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45948.841441898148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45948.841441898148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45948.841441898148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45948.841441898148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45948.841441898148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45948.841441898148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45948.841441898148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45948.841441898148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45948.841441898148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45948.841441898148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45948.841441898148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45948.841441898148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45948.841441898148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45948.841441898148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45948.841441898148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45948.841441898148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45948.841441898148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45948.841441898148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45948.841441898148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45948.841441898148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45948.841441898148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45948.841441898148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45948.841441898148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45948.841441898148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45948.841441898148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45948.841441898148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45948.841441898148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45948.841441898148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45948.841441898148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45948.841441898148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45948.841441898148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45948.841441898148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45948.841441898148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45948.841441898148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45948.841441898148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45948.841441898148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45948.841441898148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45948.841441898148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45948.841441898148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45948.841441898148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45948.841441898148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45948.841441898148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45948.841441898148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45948.841441898148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45948.841441898148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45948.841441898148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45948.841441898148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45948.841441898148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45948.841441898148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45948.841441898148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45948.841441898148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45948.841441898148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45948.841441898148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45948.841441898148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45948.841441898148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45948.841441898148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45948.841441898148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45948.841441898148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45948.841441898148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45948.841441898148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45948.841441898148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45948.841441898148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45948.841441898148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45948.841441898148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45948.841441898148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45948.841441898148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45948.841441898148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45948.841441898148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45948.841441898148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45948.841441898148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45948.841441898148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45948.841441898148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45948.841441898148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45948.841441898148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45948.841441898148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45948.841441898148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45948.841441898148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45948.841441898148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45948.841441898148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45948.841441898148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45948.841441898148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45948.841441898148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45948.841441898148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45948.841441898148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45948.841441898148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45948.841441898148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45948.841441898148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45948.841441898148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45948.841441898148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45948.841441898148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45948.841441898148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45948.841441898148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45948.841441898148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45948.841441898148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45948.841441898148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45948.841441898148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45948.841441898148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45948.841441898148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45948.841441898148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45948.841441898148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45948.841441898148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45948.841441898148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45948.841441898148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45948.841441898148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45948.841441898148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45948.841441898148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45948.841441898148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45948.841441898148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45948.841441898148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45948.841441898148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45948.841441898148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45948.841441898148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45948.841441898148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45948.841441898148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45948.841441898148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45948.841441898148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45948.841441898148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45948.841441898148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45948.841441898148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45948.841441898148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45948.841441898148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45948.841441898148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45948.841441898148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45948.841441898148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45948.841441898148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45948.841441898148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45948.841441898148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45948.841441898148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45948.841441898148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45948.841441898148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45948.841441898148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45948.841441898148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45948.841441898148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45948.841441898148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45948.841441898148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45948.841441898148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45948.841441898148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45948.841441898148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45948.841441898148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45948.841441898148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45948.841441898148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45948.841441898148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45948.841441898148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45948.841441898148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45948.841441898148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45948.841441898148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45948.841441898148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45948.841441898148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45948.841441898148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45948.841441898148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45948.841441898148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45948.841441898148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45948.841441898148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45948.841441898148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45948.841441898148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45948.841441898148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45948.841441898148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45948.841441898148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45948.841441898148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45948.841441898148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45948.841441898148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45948.841441898148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45948.841441898148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45948.841441898148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45948.841441898148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45948.841441898148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45948.841441898148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45948.841441898148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45948.841441898148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45948.841441898148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45948.841441898148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45948.841441898148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45948.841441898148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45948.841441898148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45948.841441898148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45948.841441898148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45948.841441898148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45948.841441898148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45948.841441898148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45948.841441898148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45948.841441898148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45948.841441898148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45948.841441898148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45948.841441898148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45948.841441898148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45948.841441898148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45948.841441898148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45948.841441898148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45948.841441898148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45948.841441898148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45948.841441898148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45948.841441898148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45948.841441898148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45948.841441898148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45948.841441898148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45948.841441898148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45948.841441898148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45948.841441898148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45948.841441898148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45948.841441898148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45948.841441898148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45948.841441898148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45948.841441898148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45948.841441898148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45948.841441898148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45948.841441898148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45948.841441898148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45948.841441898148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45948.841441898148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45948.841441898148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45948.841441898148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45948.841441898148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45948.841441898148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45948.841441898148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45948.841441898148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45948.841441898148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45948.841441898148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45948.841441898148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45948.841441898148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45948.841441898148</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245.36072430555214</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1.3463493055533036</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36456</v>
      </c>
      <c r="E4" s="100" t="s">
        <v>38964</v>
      </c>
      <c r="F4" s="125"/>
      <c r="G4" s="126">
        <f ca="1">IFERROR(NOW()-F4,"")</f>
        <v>45948.841441898148</v>
      </c>
      <c r="H4" s="125">
        <v>45948.81758101852</v>
      </c>
      <c r="I4" s="121" t="str">
        <f>IFERROR(VLOOKUP(D4,DB!A:F,6,0),"")</f>
        <v>Generator-SG</v>
      </c>
      <c r="J4" s="121" t="str">
        <f>IFERROR(VLOOKUP(D4,DB!A:G,7,0),"")</f>
        <v>Dead</v>
      </c>
      <c r="K4" s="127" t="s">
        <v>39061</v>
      </c>
      <c r="L4" s="123" t="str">
        <f>IFERROR(VLOOKUP(D4,DB!A:I,9,0),"")</f>
        <v>Latis</v>
      </c>
    </row>
    <row r="5" spans="1:16" ht="15" customHeight="1">
      <c r="A5" s="121"/>
      <c r="B5" s="121" t="str">
        <f>IFERROR(VLOOKUP(D5,DB!A:K,11,0),"")</f>
        <v/>
      </c>
      <c r="C5" s="122"/>
      <c r="D5" s="95"/>
      <c r="E5" s="100"/>
      <c r="F5" s="125"/>
      <c r="G5" s="126">
        <f ca="1">IFERROR(NOW()-F5,"")</f>
        <v>45948.841441898148</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45948.841441898148</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45948.841441898148</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45948.841441898148</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45948.841441898148</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45948.841441898148</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45948.841441898148</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45948.841441898148</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45948.841441898148</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45948.841441898148</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45948.841441898148</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45948.841441898148</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45948.841441898148</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45948.841441898148</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45948.841441898148</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45948.841441898148</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45948.841441898148</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45948.841441898148</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45948.841441898148</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45948.841441898148</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45948.841441898148</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45948.841441898148</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45948.841441898148</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45948.841441898148</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45948.841441898148</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45948.841441898148</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45948.841441898148</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45948.841441898148</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45948.841441898148</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45948.841441898148</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45948.841441898148</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45948.841441898148</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45948.841441898148</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45948.841441898148</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45948.841441898148</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45948.841441898148</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45948.841441898148</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45948.841441898148</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45948.841441898148</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45948.841441898148</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45948.841441898148</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45948.841441898148</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45948.841441898148</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45948.841441898148</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45948.841441898148</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45948.841441898148</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45948.841441898148</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45948.841441898148</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45948.841441898148</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45948.841441898148</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45948.841441898148</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45948.841441898148</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45948.841441898148</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45948.841441898148</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45948.841441898148</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45948.841441898148</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45948.841441898148</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45948.841441898148</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45948.841441898148</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45948.841441898148</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45948.841441898148</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45948.841441898148</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45948.841441898148</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45948.841441898148</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45948.841441898148</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45948.841441898148</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45948.841441898148</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45948.841441898148</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45948.841441898148</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45948.841441898148</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45948.841441898148</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45948.841441898148</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45948.841441898148</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45948.841441898148</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45948.841441898148</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45948.841441898148</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45948.841441898148</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45948.841441898148</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45948.841441898148</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45948.841441898148</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45948.841441898148</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45948.841441898148</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45948.841441898148</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45948.841441898148</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45948.841441898148</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45948.841441898148</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45948.841441898148</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45948.841441898148</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45948.841441898148</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45948.841441898148</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45948.841441898148</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45948.841441898148</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45948.841441898148</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45948.841441898148</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45948.841441898148</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45948.841441898148</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45948.841441898148</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45948.841441898148</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45948.841441898148</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45948.841441898148</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45948.841441898148</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45948.841441898148</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45948.841441898148</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45948.841441898148</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45948.841441898148</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45948.841441898148</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45948.841441898148</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45948.841441898148</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45948.841441898148</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45948.841441898148</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45948.841441898148</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45948.841441898148</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45948.841441898148</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45948.841441898148</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45948.841441898148</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45948.841441898148</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45948.841441898148</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45948.841441898148</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45948.841441898148</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45948.841441898148</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45948.841441898148</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45948.841441898148</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45948.841441898148</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45948.841441898148</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45948.841441898148</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45948.841441898148</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45948.841441898148</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45948.841441898148</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45948.841441898148</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45948.841441898148</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45948.841441898148</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45948.841441898148</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45948.841441898148</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45948.841441898148</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45948.841441898148</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45948.841441898148</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45948.841441898148</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45948.841441898148</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45948.841441898148</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45948.841441898148</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45948.841441898148</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45948.841441898148</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45948.841441898148</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45948.841441898148</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45948.841441898148</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45948.841441898148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45948.841441898148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45948.841441898148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45948.841441898148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45948.841441898148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45948.841441898148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45948.841441898148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45948.841441898148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45948.841441898148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45948.841441898148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45948.841441898148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45948.841441898148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45948.841441898148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45948.841441898148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45948.841441898148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45948.841441898148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45948.841441898148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45948.841441898148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45948.841441898148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45948.841441898148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45948.841441898148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45948.841441898148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45948.841441898148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45948.841441898148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45948.841441898148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45948.841441898148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45948.841441898148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45948.841441898148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45948.841441898148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45948.841441898148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45948.841441898148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45948.841441898148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45948.841441898148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45948.841441898148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45948.841441898148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45948.841441898148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45948.841441898148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45948.841441898148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45948.841441898148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45948.841441898148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45948.841441898148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45948.841441898148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45948.841441898148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45948.841441898148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45948.841441898148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45948.841441898148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45948.841441898148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45948.841441898148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45948.841441898148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45948.841441898148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45948.841441898148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45948.841441898148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45948.841441898148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45948.841441898148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45948.841441898148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45948.841441898148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45948.841441898148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45948.841441898148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45948.841441898148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45948.841441898148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45948.841441898148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45948.841441898148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45948.841441898148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45948.841441898148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45948.841441898148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45948.841441898148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45948.841441898148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45948.841441898148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45948.841441898148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45948.841441898148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45948.841441898148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45948.841441898148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45948.841441898148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45948.841441898148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45948.841441898148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45948.841441898148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45948.841441898148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45948.841441898148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45948.841441898148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45948.841441898148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45948.841441898148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45948.841441898148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45948.841441898148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45948.841441898148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45948.841441898148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45948.841441898148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45948.841441898148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45948.841441898148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45948.841441898148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45948.841441898148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45948.841441898148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45948.841441898148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45948.841441898148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45948.841441898148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45948.841441898148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45948.841441898148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45948.841441898148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45948.841441898148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45948.841441898148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45948.841441898148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45948.841441898148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45948.841441898148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45948.841441898148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45948.841441898148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45948.841441898148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45948.841441898148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45948.841441898148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45948.841441898148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45948.841441898148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45948.841441898148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45948.841441898148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45948.841441898148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45948.841441898148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45948.841441898148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45948.841441898148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45948.841441898148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45948.841441898148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45948.841441898148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45948.841441898148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45948.841441898148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45948.841441898148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45948.841441898148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45948.841441898148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45948.841441898148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45948.841441898148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45948.841441898148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45948.841441898148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45948.841441898148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45948.841441898148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45948.841441898148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45948.841441898148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45948.841441898148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45948.841441898148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45948.841441898148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45948.841441898148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45948.841441898148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45948.841441898148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45948.841441898148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45948.841441898148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45948.841441898148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45948.841441898148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45948.841441898148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45948.841441898148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45948.841441898148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45948.841441898148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45948.841441898148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45948.841441898148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45948.841441898148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45948.841441898148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45948.841441898148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45948.841441898148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45948.841441898148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45948.841441898148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45948.841441898148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45948.841441898148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45948.841441898148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45948.841441898148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45948.841441898148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45948.841441898148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45948.841441898148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45948.841441898148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45948.841441898148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45948.841441898148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45948.841441898148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45948.841441898148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45948.841441898148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45948.841441898148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45948.841441898148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45948.841441898148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45948.841441898148</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45948.841441898148</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45948.841441898148</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45948.841441898148</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45948.841441898148</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6" sqre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57.009381712960021</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22.652564583331696</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4.0698678240732988</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0.18033078703592764</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45948.841441898148</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45948.841441898148</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45948.841441898148</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45948.841441898148</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45948.841441898148</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45948.841441898148</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45948.841441898148</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45948.841441898148</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45948.841441898148</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45948.841441898148</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45948.841441898148</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45948.841441898148</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45948.841441898148</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45948.841441898148</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45948.841441898148</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45948.841441898148</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45948.841441898148</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45948.841441898148</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45948.841441898148</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45948.841441898148</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45948.841441898148</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45948.841441898148</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45948.841441898148</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45948.841441898148</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45948.841441898148</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45948.841441898148</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45948.841441898148</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45948.841441898148</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45948.841441898148</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45948.841441898148</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45948.841441898148</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45948.841441898148</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45948.841441898148</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45948.841441898148</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45948.841441898148</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45948.841441898148</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45948.841441898148</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45948.841441898148</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45948.841441898148</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45948.841441898148</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45948.841441898148</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45948.841441898148</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45948.841441898148</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45948.841441898148</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45948.841441898148</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45948.841441898148</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45948.841441898148</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45948.841441898148</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45948.841441898148</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45948.841441898148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45948.841441898148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45948.841441898148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45948.841441898148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45948.841441898148</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45948.841441898148</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45948.841441898148</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45948.841441898148</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45948.841441898148</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45948.841441898148</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45948.841441898148</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45948.841441898148</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45948.841441898148</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45948.841441898148</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45948.841441898148</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45948.841441898148</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45948.841441898148</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45948.841441898148</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45948.841441898148</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45948.841441898148</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45948.841441898148</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45948.841441898148</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45948.841441898148</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45948.841441898148</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45948.841441898148</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45948.841441898148</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45948.841441898148</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45948.841441898148</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45948.841441898148</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45948.841441898148</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45948.841441898148</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45948.841441898148</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45948.841441898148</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45948.841441898148</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45948.841441898148</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45948.841441898148</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45948.841441898148</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45948.841441898148</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45948.841441898148</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45948.841441898148</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45948.841441898148</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45948.841441898148</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45948.841441898148</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45948.841441898148</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45948.841441898148</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45948.841441898148</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45948.841441898148</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45948.841441898148</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45948.841441898148</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45948.841441898148</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45948.841441898148</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45948.841441898148</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45948.841441898148</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45948.841441898148</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45948.841441898148</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45948.841441898148</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45948.841441898148</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45948.841441898148</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45948.841441898148</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45948.841441898148</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45948.841441898148</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45948.841441898148</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45948.841441898148</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45948.841441898148</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45948.841441898148</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45948.841441898148</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45948.841441898148</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45948.841441898148</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45948.841441898148</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45948.841441898148</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45948.841441898148</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45948.841441898148</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45948.841441898148</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45948.841441898148</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45948.841441898148</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45948.841441898148</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45948.841441898148</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45948.841441898148</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45948.841441898148</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45948.841441898148</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45948.841441898148</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45948.841441898148</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45948.841441898148</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45948.841441898148</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45948.841441898148</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45948.841441898148</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45948.841441898148</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45948.841441898148</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45948.841441898148</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45948.841441898148</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45948.841441898148</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45948.841441898148</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45948.841441898148</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45948.841441898148</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45948.841441898148</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45948.841441898148</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45948.841441898148</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45948.841441898148</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45948.841441898148</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45948.841441898148</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45948.841441898148</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45948.841441898148</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45948.841441898148</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45948.841441898148</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45948.841441898148</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45948.841441898148</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45948.841441898148</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45948.841441898148</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45948.841441898148</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45948.841441898148</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45948.841441898148</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45948.841441898148</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45948.841441898148</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45948.841441898148</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45948.841441898148</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45948.841441898148</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45948.841441898148</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45948.841441898148</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45948.841441898148</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45948.841441898148</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45948.841441898148</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45948.841441898148</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45948.841441898148</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45948.841441898148</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45948.841441898148</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45948.841441898148</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45948.841441898148</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45948.841441898148</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45948.841441898148</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45948.841441898148</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45948.841441898148</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45948.841441898148</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45948.841441898148</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45948.841441898148</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45948.841441898148</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45948.841441898148</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45948.841441898148</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45948.841441898148</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45948.841441898148</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45948.841441898148</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45948.841441898148</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45948.841441898148</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45948.841441898148</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45948.841441898148</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45948.841441898148</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45948.841441898148</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45948.841441898148</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45948.841441898148</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45948.841441898148</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45948.841441898148</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45948.841441898148</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45948.841441898148</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45948.841441898148</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45948.841441898148</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45948.841441898148</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45948.841441898148</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45948.841441898148</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45948.841441898148</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45948.841441898148</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45948.841441898148</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45948.841441898148</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45948.841441898148</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45948.841441898148</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45948.841441898148</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45948.841441898148</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45948.841441898148</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45948.841441898148</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45948.841441898148</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45948.841441898148</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45948.841441898148</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45948.841441898148</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45948.841441898148</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45948.841441898148</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45948.841441898148</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45948.841441898148</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45948.841441898148</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45948.841441898148</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45948.841441898148</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45948.841441898148</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45948.841441898148</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45948.841441898148</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45948.841441898148</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45948.841441898148</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45948.841441898148</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45948.841441898148</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45948.841441898148</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45948.841441898148</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45948.841441898148</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45948.841441898148</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45948.841441898148</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45948.841441898148</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45948.841441898148</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45948.841441898148</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45948.841441898148</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45948.841441898148</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45948.841441898148</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45948.841441898148</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45948.841441898148</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45948.841441898148</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45948.841441898148</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45948.841441898148</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45948.841441898148</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45948.841441898148</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45948.841441898148</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45948.841441898148</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45948.841441898148</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45948.841441898148</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45948.841441898148</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45948.841441898148</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45948.841441898148</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45948.841441898148</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45948.841441898148</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45948.841441898148</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45948.841441898148</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45948.841441898148</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45948.841441898148</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45948.841441898148</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45948.841441898148</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45948.841441898148</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45948.841441898148</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45948.841441898148</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45948.841441898148</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45948.841441898148</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45948.841441898148</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45948.841441898148</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45948.841441898148</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45948.841441898148</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45948.841441898148</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45948.841441898148</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45948.841441898148</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45948.841441898148</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45948.841441898148</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45948.841441898148</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45948.841441898148</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45948.841441898148</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45948.841441898148</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45948.841441898148</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45948.841441898148</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45948.841441898148</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45948.841441898148</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45948.841441898148</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45948.841441898148</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45948.841441898148</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45948.841441898148</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45948.841441898148</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45948.841441898148</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45948.841441898148</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45948.841441898148</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45948.841441898148</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45948.841441898148</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45948.841441898148</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45948.841441898148</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45948.841441898148</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45948.841441898148</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45948.841441898148</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45948.841441898148</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45948.841441898148</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45948.841441898148</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45948.841441898148</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45948.841441898148</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45948.841441898148</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45948.841441898148</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45948.841441898148</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45948.841441898148</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45948.841441898148</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45948.841441898148</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45948.841441898148</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45948.841441898148</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45948.841441898148</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45948.841441898148</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45948.841441898148</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45948.841441898148</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45948.841441898148</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45948.841441898148</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45948.841441898148</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45948.841441898148</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45948.841441898148</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45948.841441898148</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45948.841441898148</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45948.841441898148</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45948.841441898148</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45948.841441898148</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45948.841441898148</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45948.841441898148</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45948.841441898148</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45948.841441898148</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45948.841441898148</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45948.841441898148</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45948.841441898148</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45948.841441898148</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45948.841441898148</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45948.841441898148</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45948.841441898148</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45948.841441898148</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45948.841441898148</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45948.841441898148</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45948.841441898148</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45948.841441898148</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45948.841441898148</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45948.841441898148</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45948.841441898148</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45948.841441898148</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45948.841441898148</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45948.841441898148</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45948.841441898148</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45948.841441898148</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45948.841441898148</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45948.841441898148</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45948.841441898148</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45948.841441898148</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45948.841441898148</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45948.841441898148</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45948.841441898148</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45948.841441898148</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45948.841441898148</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45948.841441898148</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45948.841441898148</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45948.841441898148</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45948.841441898148</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45948.841441898148</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45948.841441898148</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45948.841441898148</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45948.841441898148</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45948.841441898148</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45948.841441898148</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45948.841441898148</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45948.841441898148</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45948.841441898148</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45948.841441898148</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45948.841441898148</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45948.841441898148</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45948.841441898148</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45948.841441898148</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45948.841441898148</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45948.841441898148</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45948.841441898148</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45948.841441898148</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45948.841441898148</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45948.841441898148</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45948.841441898148</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45948.841441898148</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45948.841441898148</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45948.841441898148</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45948.841441898148</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45948.841441898148</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45948.841441898148</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45948.841441898148</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45948.841441898148</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45948.841441898148</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45948.841441898148</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45948.841441898148</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45948.841441898148</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45948.841441898148</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45948.841441898148</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45948.841441898148</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45948.841441898148</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45948.841441898148</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45948.841441898148</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45948.841441898148</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45948.841441898148</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45948.841441898148</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45948.841441898148</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45948.841441898148</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45948.841441898148</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45948.841441898148</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45948.841441898148</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45948.841441898148</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45948.841441898148</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45948.841441898148</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45948.841441898148</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45948.841441898148</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45948.841441898148</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45948.841441898148</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45948.841441898148</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45948.841441898148</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45948.841441898148</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45948.841441898148</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45948.841441898148</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45948.841441898148</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45948.841441898148</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45948.841441898148</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45948.841441898148</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45948.841441898148</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45948.841441898148</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45948.841441898148</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45948.841441898148</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45948.841441898148</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45948.841441898148</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45948.841441898148</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45948.841441898148</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45948.841441898148</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45948.841441898148</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45948.841441898148</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45948.841441898148</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45948.841441898148</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45948.841441898148</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45948.841441898148</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45948.841441898148</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45948.841441898148</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45948.841441898148</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45948.841441898148</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45948.841441898148</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45948.841441898148</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45948.841441898148</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45948.841441898148</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45948.841441898148</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45948.841441898148</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45948.841441898148</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45948.841441898148</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45948.841441898148</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45948.841441898148</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45948.841441898148</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45948.841441898148</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45948.841441898148</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45948.841441898148</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45948.841441898148</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45948.841441898148</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45948.841441898148</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45948.841441898148</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45948.841441898148</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45948.841441898148</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45948.841441898148</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45948.841441898148</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45948.841441898148</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45948.841441898148</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45948.841441898148</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45948.841441898148</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45948.841441898148</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45948.841441898148</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45948.841441898148</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45948.841441898148</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45948.841441898148</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45948.841441898148</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45948.841441898148</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45948.841441898148</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45948.841441898148</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45948.841441898148</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45948.841441898148</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45948.841441898148</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45948.841441898148</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45948.841441898148</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45948.841441898148</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45948.841441898148</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45948.841441898148</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45948.841441898148</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45948.841441898148</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45948.841441898148</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45948.841441898148</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45948.841441898148</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45948.841441898148</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45948.841441898148</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45948.841441898148</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45948.841441898148</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45948.841441898148</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45948.841441898148</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45948.841441898148</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45948.841441898148</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45948.841441898148</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45948.841441898148</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45948.841441898148</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45948.841441898148</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45948.841441898148</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45948.841441898148</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45948.841441898148</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45948.841441898148</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45948.841441898148</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45948.841441898148</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45948.841441898148</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45948.841441898148</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45948.841441898148</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45948.841441898148</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45948.841441898148</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45948.841441898148</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45948.841441898148</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45948.841441898148</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45948.841441898148</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45948.841441898148</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45948.841441898148</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45948.841441898148</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45948.841441898148</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45948.841441898148</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45948.841441898148</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45948.841441898148</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45948.841441898148</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45948.841441898148</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45948.841441898148</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45948.841441898148</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45948.841441898148</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45948.841441898148</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45948.841441898148</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45948.841441898148</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45948.841441898148</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45948.841441898148</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45948.841441898148</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45948.841441898148</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45948.841441898148</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45948.841441898148</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45948.841441898148</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45948.841441898148</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45948.841441898148</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45948.841441898148</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45948.841441898148</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45948.841441898148</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45948.841441898148</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45948.841441898148</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45948.841441898148</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45948.841441898148</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45948.841441898148</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45948.841441898148</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9" sqref="D9"/>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22.068594675925851</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9.3123793981503695</v>
      </c>
      <c r="H3" s="146">
        <v>45927.987534722219</v>
      </c>
      <c r="I3" s="143" t="str">
        <f>IFERROR(VLOOKUP(D3,DB!A:F,6,0),"")</f>
        <v>SCECO</v>
      </c>
      <c r="J3" s="143" t="str">
        <f>IFERROR(VLOOKUP(D3,DB!A:G,7,0),"")</f>
        <v>Vandalized</v>
      </c>
      <c r="K3" s="142" t="s">
        <v>39074</v>
      </c>
      <c r="L3" s="143" t="str">
        <f>IFERROR(VLOOKUP(D3,DB!A:I,9,0),"")</f>
        <v>Latis</v>
      </c>
    </row>
    <row r="4" spans="1:16383" ht="31.5" customHeight="1">
      <c r="A4" s="106" t="s">
        <v>39075</v>
      </c>
      <c r="B4" s="105" t="str">
        <f>IFERROR(VLOOKUP(D4,DB!A:K,11,0),"")</f>
        <v>R6</v>
      </c>
      <c r="C4" s="107">
        <v>1</v>
      </c>
      <c r="D4" s="105" t="s">
        <v>34126</v>
      </c>
      <c r="E4" s="142" t="s">
        <v>38964</v>
      </c>
      <c r="F4" s="109">
        <v>45948.797777777778</v>
      </c>
      <c r="G4" s="78">
        <f ca="1">IFERROR(NOW()-F4,"-")</f>
        <v>4.3664120370522141E-2</v>
      </c>
      <c r="H4" s="109">
        <v>45948.797777777778</v>
      </c>
      <c r="I4" s="105" t="str">
        <f>IFERROR(VLOOKUP(D4,DB!A:F,6,0),"")</f>
        <v>SCECO</v>
      </c>
      <c r="J4" s="104" t="str">
        <f>IFERROR(VLOOKUP(D4,DB!A:G,7,0),"")</f>
        <v>Vandalized</v>
      </c>
      <c r="K4" s="110" t="s">
        <v>39076</v>
      </c>
      <c r="L4" s="111" t="str">
        <f>IFERROR(VLOOKUP(D4,DB!A:I,9,0),"")</f>
        <v>Latis</v>
      </c>
    </row>
    <row r="5" spans="1:16383" ht="31.5" customHeight="1">
      <c r="A5" s="106" t="s">
        <v>39077</v>
      </c>
      <c r="B5" s="105" t="str">
        <f>IFERROR(VLOOKUP(D5,DB!A:K,11,0),"")</f>
        <v>R6</v>
      </c>
      <c r="C5" s="107">
        <v>1</v>
      </c>
      <c r="D5" s="105" t="s">
        <v>33481</v>
      </c>
      <c r="E5" s="142" t="s">
        <v>38964</v>
      </c>
      <c r="F5" s="109">
        <v>45948.797789351855</v>
      </c>
      <c r="G5" s="78">
        <f ca="1">IFERROR(NOW()-F5,"-")</f>
        <v>4.3652546293742489E-2</v>
      </c>
      <c r="H5" s="109">
        <v>45948.797789351855</v>
      </c>
      <c r="I5" s="105" t="str">
        <f>IFERROR(VLOOKUP(D5,DB!A:F,6,0),"")</f>
        <v>SCECO</v>
      </c>
      <c r="J5" s="104" t="str">
        <f>IFERROR(VLOOKUP(D5,DB!A:G,7,0),"")</f>
        <v>Vandalized</v>
      </c>
      <c r="K5" s="110" t="s">
        <v>39078</v>
      </c>
      <c r="L5" s="111" t="str">
        <f>IFERROR(VLOOKUP(D5,DB!A:I,9,0),"")</f>
        <v>Latis</v>
      </c>
    </row>
    <row r="6" spans="1:16383" ht="31.5" customHeight="1">
      <c r="A6" s="106"/>
      <c r="B6" s="105" t="str">
        <f>IFERROR(VLOOKUP(D6,DB!A:K,11,0),"")</f>
        <v/>
      </c>
      <c r="C6" s="107"/>
      <c r="D6" s="105"/>
      <c r="E6" s="108"/>
      <c r="F6" s="109"/>
      <c r="G6" s="78">
        <f ca="1">IFERROR(NOW()-F6,"-")</f>
        <v>45948.841441898148</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45948.841441898148</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45948.841441898148</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45948.841441898148</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45948.841441898148</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45948.841441898148</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45948.841441898148</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45948.841441898148</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45948.841441898148</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45948.841441898148</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45948.841441898148</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45948.841441898148</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45948.841441898148</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45948.841441898148</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45948.841441898148</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45948.841441898148</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45948.841441898148</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45948.841441898148</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45948.841441898148</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45948.841441898148</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45948.841441898148</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45948.841441898148</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45948.841441898148</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45948.841441898148</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45948.841441898148</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45948.841441898148</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45948.841441898148</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45948.841441898148</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45948.841441898148</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45948.841441898148</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45948.841441898148</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45948.841441898148</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45948.841441898148</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45948.841441898148</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45948.841441898148</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45948.841441898148</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45948.841441898148</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45948.841441898148</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45948.841441898148</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45948.841441898148</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45948.841441898148</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45948.841441898148</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45948.841441898148</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45948.841441898148</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45948.841441898148</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45948.841441898148</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45948.841441898148</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45948.841441898148</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45948.841441898148</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45948.841441898148</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45948.841441898148</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45948.841441898148</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45948.841441898148</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45948.841441898148</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45948.841441898148</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45948.841441898148</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45948.841441898148</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45948.841441898148</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45948.841441898148</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45948.841441898148</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45948.841441898148</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45948.841441898148</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45948.841441898148</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45948.841441898148</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45948.841441898148</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45948.841441898148</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45948.841441898148</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45948.841441898148</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45948.841441898148</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45948.841441898148</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45948.841441898148</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45948.841441898148</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45948.841441898148</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45948.841441898148</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45948.841441898148</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45948.841441898148</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45948.841441898148</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45948.841441898148</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45948.841441898148</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45948.841441898148</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45948.841441898148</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45948.841441898148</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45948.841441898148</v>
      </c>
      <c r="H88" s="109"/>
      <c r="I88" s="105" t="str">
        <f>IFERROR(VLOOKUP(D88,DB!A:F,6,0),"")</f>
        <v/>
      </c>
      <c r="J88" s="104" t="str">
        <f>IFERROR(VLOOKUP(D88,DB!A:G,7,0),"")</f>
        <v/>
      </c>
      <c r="K88" s="110"/>
      <c r="L88" s="111" t="str">
        <f>IFERROR(VLOOKUP(D88,DB!A:I,9,0),"")</f>
        <v/>
      </c>
    </row>
  </sheetData>
  <dataValidations count="2">
    <dataValidation allowBlank="1" showInputMessage="1" showErrorMessage="1" sqref="E1" xr:uid="{380493DB-286A-4683-AF55-C78F04945A49}"/>
    <dataValidation type="list" allowBlank="1" showInputMessage="1" showErrorMessage="1" sqref="E3: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2025-10-18T17:13:39Z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